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 name="Sheet2" sheetId="2" r:id="rId2"/>
    <sheet name="Sheet3" sheetId="3" r:id="rId3"/>
  </sheets>
  <definedNames>
    <definedName name="_xlnm.Print_Area" localSheetId="0">Sheet1!$A$1:$H$182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<sst xmlns="http://schemas.openxmlformats.org/spreadsheetml/2006/main" count="515" uniqueCount="251">
  <si>
    <t>平谷区马坊镇金石路（南干渠西街-马坊大街）道路及管线工程—劳务分包报价表</t>
  </si>
  <si>
    <t>序号</t>
  </si>
  <si>
    <t>项目名称</t>
  </si>
  <si>
    <t>工作内容</t>
  </si>
  <si>
    <t>单位</t>
  </si>
  <si>
    <t>估算
数量</t>
  </si>
  <si>
    <t>不含增值税单价（元）</t>
  </si>
  <si>
    <t>不含税总价</t>
  </si>
  <si>
    <t>备注</t>
  </si>
  <si>
    <t>道路工程</t>
  </si>
  <si>
    <t>块料面层（金石路）</t>
  </si>
  <si>
    <t>刨槽做基础、放样、场内运料、安砌、勾缝、夯实、粗砂填筑、无沙混凝土浇筑、养护、清理等完成该项目的全部费内容。</t>
  </si>
  <si>
    <t>m2</t>
  </si>
  <si>
    <t>块料面层（金马南街）</t>
  </si>
  <si>
    <t>路缘石及树池</t>
  </si>
  <si>
    <t>安砌侧(平、缘）石（金石路）</t>
  </si>
  <si>
    <t>材料场内看管、装卸、场内倒运、开槽、基础及垫层铺筑、安砌、后背混凝土、勾缝、养护、清理等全部作业完成该项目的全部费内容。</t>
  </si>
  <si>
    <t>m</t>
  </si>
  <si>
    <t>安砌侧(平、缘）石（金马南街）</t>
  </si>
  <si>
    <t>安砌侧(平、缘）石</t>
  </si>
  <si>
    <t>树池</t>
  </si>
  <si>
    <t>个</t>
  </si>
  <si>
    <t>新旧路面搭接</t>
  </si>
  <si>
    <t>材料场内看管、装卸、场内倒运、清扫、格栅铺设、搭接、固定、清理等全部作业完成该项目的全部费内容。</t>
  </si>
  <si>
    <t>交通划线工程</t>
  </si>
  <si>
    <t>标志板 4000*2400</t>
  </si>
  <si>
    <t>基础钢筋加工及安装、混凝土浇筑、预埋件安装、立杆、卸车、配合吊车安装等完成该项目需要的所有工作内容及所有费用。</t>
  </si>
  <si>
    <t>面</t>
  </si>
  <si>
    <t>标志板 1200*360</t>
  </si>
  <si>
    <t>套</t>
  </si>
  <si>
    <t>标志板 D800mm+600mm×300mm</t>
  </si>
  <si>
    <t>标志板 2000*700</t>
  </si>
  <si>
    <t>基础钢筋加工及安装、预埋件安装、立杆、卸车、配合吊车安装等完成该项目需要的所有工作内容及所有费用。</t>
  </si>
  <si>
    <t>科信工程</t>
  </si>
  <si>
    <t>控制信号盘</t>
  </si>
  <si>
    <t>基础钢筋加工及安装、混凝土浇筑、模板安装、预埋件安装、槽钢安装、卸车、交通信号控制机安放、接线、配合吊车安装等完成该项目需要的所有工作内容及所有费用。</t>
  </si>
  <si>
    <t>台</t>
  </si>
  <si>
    <t>直行信号灯</t>
  </si>
  <si>
    <t>基础钢筋加工及安装、混凝土浇筑、模板安装、预埋件安装、卸车、灯杆安装、信号灯安装、接线、配合吊车安装等完成该项目需要的所有工作内容及所有费用。</t>
  </si>
  <si>
    <t>组</t>
  </si>
  <si>
    <t>车行信号灯杆 H=6.5m  L=7m</t>
  </si>
  <si>
    <t>根</t>
  </si>
  <si>
    <t>车行信号灯杆 H=6.5m  L=9m</t>
  </si>
  <si>
    <t>车行信号灯杆 H=6m</t>
  </si>
  <si>
    <t>非机动车信号灯</t>
  </si>
  <si>
    <t>人行信号灯</t>
  </si>
  <si>
    <t>人行信号灯杆 H=4.5m</t>
  </si>
  <si>
    <t>配管-热浸塑钢管Φ80</t>
  </si>
  <si>
    <t>切管、排管、找正、找直、焊接、套丝等完成该项目需要的所有工作内容及所有费用。</t>
  </si>
  <si>
    <t>配管-聚氯乙烯塑料管PEΦ80</t>
  </si>
  <si>
    <t>切管、排管、找正、找直、热熔、对接、套丝等完成该项目需要的所有工作内容及所有费用。</t>
  </si>
  <si>
    <t>控制电缆-KVV5×1.5mm2</t>
  </si>
  <si>
    <t>穿管、布线、接线、材料场内倒运等完成该项目需要的所有工作内容及所有费用。</t>
  </si>
  <si>
    <t>接地母线</t>
  </si>
  <si>
    <t>制作、焊接、安装、打孔等完成该项目需要的所有工作内容及所有费用。</t>
  </si>
  <si>
    <t>接地极-镀锌角钢50*5</t>
  </si>
  <si>
    <t>电力电缆-YJV-1KV- 3×10mm2</t>
  </si>
  <si>
    <t>电力电缆头</t>
  </si>
  <si>
    <t>安装、接线、材料场内倒运等完成该项目需要的所有工作内容及所有费用。</t>
  </si>
  <si>
    <t>光缆-GYTA</t>
  </si>
  <si>
    <t>交通手孔井</t>
  </si>
  <si>
    <t>砂石基础铺设、模块砌筑、底板垫层浇筑、井壁灌注混凝土、钢筋加工安装、防坠网、井盖及井筒安装、爬梯及预埋件安装、模板制作安装材料场内倒运等完成该项目需要的所有工作内容及所有费用。</t>
  </si>
  <si>
    <t>座</t>
  </si>
  <si>
    <t>车行信号灯悬臂杆基础2*1.5**2m</t>
  </si>
  <si>
    <t>钢筋制作安装、预埋件安装、模板购买、加工、制作、支拆模、涂脱模剂、安装、吊装、运输、码放、修理等混凝土浇筑、振捣、养护、土方回填等全部作业（含所需小型机具及辅助材料）等完成该项目需要的所有工作内容及所有费用。</t>
  </si>
  <si>
    <t>人行信号灯立柱杆基础0.6*0.6*1.8m</t>
  </si>
  <si>
    <t>电缆过路敷设满包加固</t>
  </si>
  <si>
    <t>模板购买、加工、制作、支拆模、涂脱模剂、安装、吊装、运输、码放、修理等混凝土浇筑、振捣、养护等完成该项目需要的所有工作内容及所有费用。</t>
  </si>
  <si>
    <t>m3</t>
  </si>
  <si>
    <t>人工配合回填方-回填土</t>
  </si>
  <si>
    <t>铺土、清理杂物、耙平、洒水、回填、分层夯实等完成该项目需要的所有工作内容及所有费用。</t>
  </si>
  <si>
    <t>绿化工程</t>
  </si>
  <si>
    <t>种植土回（换）填</t>
  </si>
  <si>
    <t>铺土、造型、清理杂物、耙平、洒水、回填等完成该项目需要的所有工作内容及所有费用。</t>
  </si>
  <si>
    <t>栽植乔木-国槐胸径或干径:8-10cm</t>
  </si>
  <si>
    <t>扶正、对位、卸车、浇水、木撑支护、营养液、回填土方等完成该项目需要的所有工作内容及所有费用。</t>
  </si>
  <si>
    <t>株</t>
  </si>
  <si>
    <t>栽植乔木-白蜡胸径或干径:7-7.9cm</t>
  </si>
  <si>
    <t>栽植灌木-冠丛高:0.6-0.8m</t>
  </si>
  <si>
    <t>栽种、对位、卸车、浇水、回填土方等完成该项目需要的所有工作内容及所有费用。</t>
  </si>
  <si>
    <t>喷播植草(灌木）籽-高羊茅+黑麦草</t>
  </si>
  <si>
    <t>栽种、对位、卸车、浇水、养护、回填土方等完成该项目需要的所有工作内容及所有费用。</t>
  </si>
  <si>
    <t>照明工程</t>
  </si>
  <si>
    <t>人(手）孔砌筑</t>
  </si>
  <si>
    <t>包括砌块砌筑、混凝土灌心、墙体连接钢筋制安、模板按拆、井盖及井筒安装、防坠网、爬梯安装、抹面、材料倒运、回填、养护等完成该项目的所有工作内容。</t>
  </si>
  <si>
    <t>组合型成套箱式变电站基础</t>
  </si>
  <si>
    <t>垫层、基础墙身浇筑、钢筋制安、模板按拆、砌筑、井盖、爬梯安装、SBS防水施工、保护层、聚苯板安装、防坠网、集水坑及箅子、铁爬梯、槽钢、支架、预埋管、预埋件、刷防锈漆、井盖、回填、养护等完成该项目的所有工作内容。</t>
  </si>
  <si>
    <t>金属网栏</t>
  </si>
  <si>
    <t>挖坑、回填、定位、立杆、浇筑混凝土、膨胀螺栓固定、砼地面浇筑、警示牌安装、浇筑、钢筋制安、模板按拆、刷漆等完成该项目的所有工作内容。</t>
  </si>
  <si>
    <t>组合箱式变电站</t>
  </si>
  <si>
    <t>组合型成套箱式变电站</t>
  </si>
  <si>
    <t>高压柜安装、调整就位、接地、接线、调试等完成该项目的所有工作内容。</t>
  </si>
  <si>
    <t>模拟屏</t>
  </si>
  <si>
    <t>调平、安装、固定等完成该项目的所有工作内容。</t>
  </si>
  <si>
    <t xml:space="preserve">电力电缆-ZRC-YJY-8.7/15KV-1*95mm2 </t>
  </si>
  <si>
    <t>材料倒运、电缆布线、安装、等完成该项目的所有工作内容。</t>
  </si>
  <si>
    <t>控制箱</t>
  </si>
  <si>
    <t>安装、调整就位、固定、接地、接线、调试等完成该项目的所有工作内容。</t>
  </si>
  <si>
    <t>道路照明</t>
  </si>
  <si>
    <t>一般路灯-100W+60W-H=10m</t>
  </si>
  <si>
    <t>安装、调整就位、立杆、固定、接线、配合调试、清土等完成该项目的所有工作内容。</t>
  </si>
  <si>
    <t>一般路灯-50W-H=10m</t>
  </si>
  <si>
    <t xml:space="preserve">中杆灯-2*250W-H=12m </t>
  </si>
  <si>
    <t>灯杆基础0.6*0.6*2m</t>
  </si>
  <si>
    <t>工作内容：模板安拆、钢筋制安、浇筑混凝土、回填、安装预埋件、接线、清土等完成该项目的所有工作内容。</t>
  </si>
  <si>
    <t>电力电缆-YJV-0.6/1kV-4x25+1x16mm2</t>
  </si>
  <si>
    <t>工作内容：材料倒运、电缆布线、接线、穿管、安装、等完成该项目的所有工作内容。</t>
  </si>
  <si>
    <t>配管-SC100</t>
  </si>
  <si>
    <t>材料倒运、布管、套丝、切管、找正、找直、焊接、找坡点、氧气、乙炔等完成该项目的所有工作内容。</t>
  </si>
  <si>
    <t>配管-MPP实壁保护管φ80</t>
  </si>
  <si>
    <t>材料倒运、布管、对接、固定、切管、找正、找直等完成该项目的所有工作内容。</t>
  </si>
  <si>
    <t>接地极-垂直接地极 φ20</t>
  </si>
  <si>
    <t>接线、安装、材料倒运等完成该项目的所有工作内容。</t>
  </si>
  <si>
    <t>接地母线-40*4</t>
  </si>
  <si>
    <t>控制器-单灯熔断器</t>
  </si>
  <si>
    <t>接线盒</t>
  </si>
  <si>
    <t>铺砂、盖保护板(砖）</t>
  </si>
  <si>
    <t>模板安拆、浇筑混凝土、振捣、养护等完成该项目的所有工作内容。</t>
  </si>
  <si>
    <t>管道包封</t>
  </si>
  <si>
    <t>排水工程</t>
  </si>
  <si>
    <t>人工配合回填方-中粗砂</t>
  </si>
  <si>
    <t>工作内容：铺土、清理杂物、耙平、洒水、回填、夯实等完成该项目需要的所有工作内容及所有费用。</t>
  </si>
  <si>
    <t>人工配合回填方-级配砂石</t>
  </si>
  <si>
    <t>铺土、清理杂物、耙平、洒水、回填、压实等完成该项目需要的所有工作内容及所有费用。</t>
  </si>
  <si>
    <t>钢筋混凝土承插口管DN500</t>
  </si>
  <si>
    <t>稳管、接口、配合机械砂基础及垫层铺筑、管道场内运输、铺设、橡胶圈接口、闭水试验等全部作业（含所需小型机具及辅助材料）等完成该项目需要的所有工作内容及所有费用。</t>
  </si>
  <si>
    <t>钢筋混凝土承插口管DN600</t>
  </si>
  <si>
    <t>钢筋混凝土承插口管DN800</t>
  </si>
  <si>
    <t>钢筋混凝土承插口管DN900</t>
  </si>
  <si>
    <t>钢筋混凝土承插口管DN1200</t>
  </si>
  <si>
    <t>钢筋混凝土承插口管DN1600</t>
  </si>
  <si>
    <t>钢筋混凝土承插口管DN1800</t>
  </si>
  <si>
    <t>混凝土模块雨水管沟B×H=3000*1580</t>
  </si>
  <si>
    <t>包括材料场内运输、砌块砌筑、混凝土灌心、抹面、勾缝、配合机械盖板安装、墙体连接钢筋制安、养护等完成该项目的所有工作内容。</t>
  </si>
  <si>
    <t>混凝土模块雨水管沟B×H=3600*1580</t>
  </si>
  <si>
    <t>工作内容：包括材料场内运输、砌块砌筑、混凝土灌心、抹面、勾缝、配合机械盖板安装、墙体连接钢筋制安、养护等完成该项目的所有工作内容。</t>
  </si>
  <si>
    <t>钢筋混凝土承插口管DN300</t>
  </si>
  <si>
    <t>稳管、接口、浇筑混凝土、模板安装、管道场内运输、铺设、橡胶圈接口、闭水试验等全部作业（含所需小型机具及辅助材料）等完成该项目需要的所有工作内容及所有费用。</t>
  </si>
  <si>
    <t>钢筋混凝土承插口管DN400</t>
  </si>
  <si>
    <t>砖砌偏沟式双箅雨水口</t>
  </si>
  <si>
    <t>包括挖土、场内材料倒运、底板砼浇筑、砌砖、过梁及雨水篦子的安装等所有工作内容。</t>
  </si>
  <si>
    <t>φ1000圆形混凝土雨水检查井（20S515,页29)</t>
  </si>
  <si>
    <t>包括砌块砌筑、混凝土灌心、垫层底板浇筑、墙体连接钢筋制安、模板按拆、井盖、爬梯安装、防坠网、抹面、材料倒运、回填、养护等完成该项目的所有工作内容。</t>
  </si>
  <si>
    <t>φ1250圆形混凝土雨水检查井（20S515,页29)</t>
  </si>
  <si>
    <t>φ1500圆形混凝土雨水检查井（20S515,页29)</t>
  </si>
  <si>
    <t>1700×1100矩形直线混凝土雨水检查井(20S515,页39)</t>
  </si>
  <si>
    <t>包括砌块砌筑、混凝土灌心、垫层底板浇筑、墙体连接钢筋制安、模板按拆、井盖及井筒安装、爬梯安装、防坠网、抹面、材料倒运、回填、养护等完成该项目的所有工作内容。</t>
  </si>
  <si>
    <t>2200×1100矩形直线混凝土雨水检查井(20S515,页39)</t>
  </si>
  <si>
    <t>2100×2100矩形三通混凝土雨水检查井(20S515,页59)</t>
  </si>
  <si>
    <t>2700×2700矩形三通混凝土雨水检查井(20S515,页59)</t>
  </si>
  <si>
    <t>3200×2700矩形四通混凝土雨水检查井(20S515,页80)</t>
  </si>
  <si>
    <t>3600×3000矩形四通混凝土雨水检查井(20S515,页80)</t>
  </si>
  <si>
    <t xml:space="preserve">2400×1800矩形小四通混凝土雨水检查井(20S515,页143) </t>
  </si>
  <si>
    <t>混凝土井3000×1600直线检查井（I型）（09SMS202-1/P55）</t>
  </si>
  <si>
    <t>3600×1600直线检查井（I型）（09SMS202-1/P55）</t>
  </si>
  <si>
    <t>3000×2400，90°三通检查井（Ⅰ型）（09SMS202-1/P105）</t>
  </si>
  <si>
    <t>3600×2800，90°三通检查井（Ⅰ型）（09SMS202-1/P105）</t>
  </si>
  <si>
    <t>3000×2000，90°四通检查井（Ⅰ型）（09SMS202-1/P155）</t>
  </si>
  <si>
    <t>D900圆形混凝土模块沉泥井（参20S515,页313)</t>
  </si>
  <si>
    <t>D1000圆形混凝土闸槽井（参20S515,页317)</t>
  </si>
  <si>
    <t>砖砌封堵</t>
  </si>
  <si>
    <t>包括砌块砌筑、抹面、材料倒运、回填等完成该项目的所有工作内容。</t>
  </si>
  <si>
    <t xml:space="preserve">D1000圆形混凝土污水检查井（20S515,页30、31) </t>
  </si>
  <si>
    <t>包括砌块砌筑、混凝土灌心、垫层底板浇筑、钢筋制安、模板按拆、井盖、爬梯安装、防坠网、抹面、材料倒运、回填、养护等完成该项目的所有工作内容。</t>
  </si>
  <si>
    <t>给水工程</t>
  </si>
  <si>
    <t>球墨铸铁管DN200</t>
  </si>
  <si>
    <t>管道安装及接口、管线铺设高程控制、清扫管膛、清道、切管、下排管、窜管、搭移三角架、挂吊链、找正、找直、管内消毒、套胶圈、对口、堵临时堵头、雕制接口材料、接口、冲洗、打压、养护、试验等全部作业（含所需小型机具及辅助材料）等完成该项目需要的所有工作内容及所有费用。</t>
  </si>
  <si>
    <t>球墨铸铁管DN250</t>
  </si>
  <si>
    <t>球墨铸铁管道刷油-沥青漆一遍</t>
  </si>
  <si>
    <t>准备、清扫干净、涂刷沥青漆等不含材料等完成该项目需要的所有工作内容及所有费用。</t>
  </si>
  <si>
    <t>埋地管道防腐蚀-环氧煤沥青涂料防腐</t>
  </si>
  <si>
    <t>准备、清扫干净、涂刷防腐涂料及防腐材料等不含材料完成该项目需要的所有工作内容及所有费用。
备注:底料一层，面料二层，玻璃布一层，面料二层，玻璃布一层，面料二层，厚度≥0.6mm</t>
  </si>
  <si>
    <t>警示（示踪）带铺设</t>
  </si>
  <si>
    <t>准备、搬运、铺设等完成该项全部工作内容</t>
  </si>
  <si>
    <t>套管制作、钢管安装-DN300</t>
  </si>
  <si>
    <t>指定位置、排窜管、下管、垫方木、检查管材、修整管口、连通对口、修坡口、找正、找直、找坡点、点焊、气焊扫口、倒运电焊机、氧气瓶、闸箱、焊接、除药皮、焊口磨口、除锈、等不含材料等完成该项目需要的所有工作内容及所有费用。</t>
  </si>
  <si>
    <t>管道刷油-环氧树脂涂料</t>
  </si>
  <si>
    <t>闸阀-DN200</t>
  </si>
  <si>
    <t>指定位置、垫方木、检查管材、连通对口、找正、阀门及法兰安装、倒运材料等不含主材完成该项目需要的所有工作内容及所有费用。</t>
  </si>
  <si>
    <t>闸阀-DN100</t>
  </si>
  <si>
    <t>排气阀DN65mm</t>
  </si>
  <si>
    <t>指定位置、垫方木、检查管材、连通对口、找正、安装、倒运材料等不含主材完成该项目需要的所有工作内容及所有费用。</t>
  </si>
  <si>
    <t>闸阀-DN65</t>
  </si>
  <si>
    <t>铸铁管管件-盘插 DN200</t>
  </si>
  <si>
    <t>铸铁管管件-盘插 DN250</t>
  </si>
  <si>
    <t>铸铁管管件-盘承DN250</t>
  </si>
  <si>
    <t>铸铁管管件-盘承DN200</t>
  </si>
  <si>
    <t>法兰盲板、安装DN200</t>
  </si>
  <si>
    <t>法兰盲板、安装DN250</t>
  </si>
  <si>
    <t>盘插短管DN250</t>
  </si>
  <si>
    <t>盘承短管DN250</t>
  </si>
  <si>
    <t>承盘短管DN250</t>
  </si>
  <si>
    <t>承盘短管DN200</t>
  </si>
  <si>
    <t>承盘短管DN100</t>
  </si>
  <si>
    <t>全盘三通DN250x250</t>
  </si>
  <si>
    <t>全盘三通DN250x200</t>
  </si>
  <si>
    <t>承插单支承三通DN250x200</t>
  </si>
  <si>
    <t>承插单支盘三通DN250x100</t>
  </si>
  <si>
    <t>承插单支盘三通DN200x65</t>
  </si>
  <si>
    <t>承插单支盘三通DN200  2m</t>
  </si>
  <si>
    <t>承插单支盘三通DN250  0.6m</t>
  </si>
  <si>
    <t>承插单支盘三通DN250*200</t>
  </si>
  <si>
    <t>双盘短管DN65  L=0.25</t>
  </si>
  <si>
    <t>消火栓DN100</t>
  </si>
  <si>
    <t>检查管材、连通对口、找正、安装、倒运材料等不含主材完成该项目需要的所有工作内容及所有费用。</t>
  </si>
  <si>
    <t>90度承插 DN250</t>
  </si>
  <si>
    <t>软接头橡胶  DN250  1.0MPa</t>
  </si>
  <si>
    <t>软接头 KXT-25  橡胶  DN200  1.0MPa</t>
  </si>
  <si>
    <t>混凝土支墩</t>
  </si>
  <si>
    <t>浇筑、模板按拆、振捣、材料倒运、养护等完成该项目的所有工作内容。</t>
  </si>
  <si>
    <t>管道附属构筑物</t>
  </si>
  <si>
    <t>阀门井-07MS101-2/P66</t>
  </si>
  <si>
    <t>DN1200 消火栓井，13S201/(P31~34)</t>
  </si>
  <si>
    <t>混凝土排气阀井，07MS101-2 P162</t>
  </si>
  <si>
    <t>再生水工程</t>
  </si>
  <si>
    <t>球墨铸铁管DN150</t>
  </si>
  <si>
    <t>球墨铸铁管DN600</t>
  </si>
  <si>
    <t>螺旋焊接钢管安装DN250</t>
  </si>
  <si>
    <t>闸阀-DN150</t>
  </si>
  <si>
    <t>盘插DN200</t>
  </si>
  <si>
    <t>盘承-DN200</t>
  </si>
  <si>
    <t>盘插DN150</t>
  </si>
  <si>
    <t>铸铁管管件-盘承DN150</t>
  </si>
  <si>
    <t>铸铁管管件-盘插DN600</t>
  </si>
  <si>
    <t>铸铁管管件-盘承DN600</t>
  </si>
  <si>
    <t>法兰盲板、安装DN600</t>
  </si>
  <si>
    <t>法兰盲板、安装DN150</t>
  </si>
  <si>
    <t>全盘短管DN150  0.6m</t>
  </si>
  <si>
    <t>承盘短管DN150 2m</t>
  </si>
  <si>
    <t>双盘短管DN150  2m</t>
  </si>
  <si>
    <t>双盘短管DN150  0.1m</t>
  </si>
  <si>
    <t>球墨铸铁全盘三通 DN150*150</t>
  </si>
  <si>
    <t>球墨铸铁全盘三通 DN200*200</t>
  </si>
  <si>
    <t>软接头KXT-25  橡胶  DN150  1.0MPa</t>
  </si>
  <si>
    <t>软接头KXT-10  橡胶  DN150  1.0MPa</t>
  </si>
  <si>
    <t>铸铁承插单支盘三通DN150*150</t>
  </si>
  <si>
    <t>承插渐缩管DN200x150</t>
  </si>
  <si>
    <t>22.5度承插弯头DN150</t>
  </si>
  <si>
    <t>11.25度承插弯头DN150</t>
  </si>
  <si>
    <t>井阀门混凝土，07MS101-2/P66</t>
  </si>
  <si>
    <t>包括砌块砌筑、混凝土灌心、垫层底板浇筑、墙体连接钢筋制安、模板按拆、井盖、爬梯安装、防坠网、抹面、材料倒运、回填、养护等完成该项目的所有工作。</t>
  </si>
  <si>
    <t>普工</t>
  </si>
  <si>
    <t>安全文明施工：男性，年龄18-60周岁，身体状况良好;</t>
  </si>
  <si>
    <t>工日</t>
  </si>
  <si>
    <t>瓦工</t>
  </si>
  <si>
    <t>男性，年龄18-60周岁，身体状况良好</t>
  </si>
  <si>
    <t>合计：</t>
  </si>
  <si>
    <t xml:space="preserve">不含增值税总计(元)小写:                       (大写)  </t>
  </si>
  <si>
    <t xml:space="preserve">增值税税率:   3  %    </t>
  </si>
  <si>
    <t xml:space="preserve">含增值税总计(元)小写:                        （大写）  </t>
  </si>
  <si>
    <t>备注:1、最终结算量以实际发生为准。
     2、 参选人所报不含税单价乘以数量累计和应等于所报不含税总价(保留两位小数)。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</si>
</sst>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b/>
      <sz val="18"/>
      <color theme="1"/>
      <name val="宋体"/>
      <charset val="134"/>
      <scheme val="minor"/>
    </font>
    <font>
      <sz val="12"/>
      <color theme="1"/>
      <name val="宋体"/>
      <charset val="134"/>
      <scheme val="minor"/>
    </font>
    <font>
      <b/>
      <sz val="10"/>
      <name val="宋体"/>
      <charset val="134"/>
      <scheme val="minor"/>
    </font>
    <font>
      <sz val="12"/>
      <color theme="1"/>
      <name val="仿宋"/>
      <charset val="134"/>
    </font>
    <font>
      <sz val="9"/>
      <name val="宋体"/>
      <charset val="134"/>
    </font>
    <font>
      <b/>
      <sz val="9"/>
      <name val="宋体"/>
      <charset val="134"/>
    </font>
    <font>
      <sz val="9"/>
      <color theme="1"/>
      <name val="宋体"/>
      <charset val="134"/>
      <scheme val="minor"/>
    </font>
    <font>
      <sz val="9"/>
      <color theme="1"/>
      <name val="仿宋"/>
      <charset val="134"/>
    </font>
    <font>
      <b/>
      <sz val="1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s>
  <fills count="35">
    <fill>
      <patternFill patternType="none"/>
    </fill>
    <fill>
      <patternFill patternType="gray125"/>
    </fill>
    <fill>
      <patternFill patternType="solid">
        <fgColor indexed="9"/>
        <bgColor indexed="1"/>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4" borderId="6">
      <alignment vertical="center"/>
    </xf>
    <xf numFmtId="0" fontId="13" fillId="0" borderId="0">
      <alignment vertical="center"/>
    </xf>
    <xf numFmtId="0" fontId="14" fillId="0" borderId="0">
      <alignment vertical="center"/>
    </xf>
    <xf numFmtId="0" fontId="15" fillId="0" borderId="0">
      <alignment vertical="center"/>
    </xf>
    <xf numFmtId="0" fontId="16" fillId="0" borderId="7">
      <alignment vertical="center"/>
    </xf>
    <xf numFmtId="0" fontId="17" fillId="0" borderId="7">
      <alignment vertical="center"/>
    </xf>
    <xf numFmtId="0" fontId="18" fillId="0" borderId="8">
      <alignment vertical="center"/>
    </xf>
    <xf numFmtId="0" fontId="18" fillId="0" borderId="0">
      <alignment vertical="center"/>
    </xf>
    <xf numFmtId="0" fontId="19" fillId="5" borderId="9">
      <alignment vertical="center"/>
    </xf>
    <xf numFmtId="0" fontId="20" fillId="6" borderId="10">
      <alignment vertical="center"/>
    </xf>
    <xf numFmtId="0" fontId="21" fillId="6" borderId="9">
      <alignment vertical="center"/>
    </xf>
    <xf numFmtId="0" fontId="22" fillId="7" borderId="11">
      <alignment vertical="center"/>
    </xf>
    <xf numFmtId="0" fontId="23" fillId="0" borderId="12">
      <alignment vertical="center"/>
    </xf>
    <xf numFmtId="0" fontId="24" fillId="0" borderId="13">
      <alignment vertical="center"/>
    </xf>
    <xf numFmtId="0" fontId="25" fillId="8" borderId="0">
      <alignment vertical="center"/>
    </xf>
    <xf numFmtId="0" fontId="26" fillId="9" borderId="0">
      <alignment vertical="center"/>
    </xf>
    <xf numFmtId="0" fontId="27" fillId="10" borderId="0">
      <alignment vertical="center"/>
    </xf>
    <xf numFmtId="0" fontId="28" fillId="11" borderId="0">
      <alignment vertical="center"/>
    </xf>
    <xf numFmtId="0" fontId="29" fillId="12" borderId="0">
      <alignment vertical="center"/>
    </xf>
    <xf numFmtId="0" fontId="29" fillId="13" borderId="0">
      <alignment vertical="center"/>
    </xf>
    <xf numFmtId="0" fontId="28" fillId="14" borderId="0">
      <alignment vertical="center"/>
    </xf>
    <xf numFmtId="0" fontId="28" fillId="15" borderId="0">
      <alignment vertical="center"/>
    </xf>
    <xf numFmtId="0" fontId="29" fillId="16" borderId="0">
      <alignment vertical="center"/>
    </xf>
    <xf numFmtId="0" fontId="29" fillId="17" borderId="0">
      <alignment vertical="center"/>
    </xf>
    <xf numFmtId="0" fontId="28" fillId="18" borderId="0">
      <alignment vertical="center"/>
    </xf>
    <xf numFmtId="0" fontId="28" fillId="19" borderId="0">
      <alignment vertical="center"/>
    </xf>
    <xf numFmtId="0" fontId="29" fillId="20" borderId="0">
      <alignment vertical="center"/>
    </xf>
    <xf numFmtId="0" fontId="29" fillId="21" borderId="0">
      <alignment vertical="center"/>
    </xf>
    <xf numFmtId="0" fontId="28" fillId="22" borderId="0">
      <alignment vertical="center"/>
    </xf>
    <xf numFmtId="0" fontId="28" fillId="23" borderId="0">
      <alignment vertical="center"/>
    </xf>
    <xf numFmtId="0" fontId="29" fillId="24" borderId="0">
      <alignment vertical="center"/>
    </xf>
    <xf numFmtId="0" fontId="29" fillId="25" borderId="0">
      <alignment vertical="center"/>
    </xf>
    <xf numFmtId="0" fontId="28" fillId="26" borderId="0">
      <alignment vertical="center"/>
    </xf>
    <xf numFmtId="0" fontId="28" fillId="27" borderId="0">
      <alignment vertical="center"/>
    </xf>
    <xf numFmtId="0" fontId="29" fillId="28" borderId="0">
      <alignment vertical="center"/>
    </xf>
    <xf numFmtId="0" fontId="29" fillId="29" borderId="0">
      <alignment vertical="center"/>
    </xf>
    <xf numFmtId="0" fontId="28" fillId="30" borderId="0">
      <alignment vertical="center"/>
    </xf>
    <xf numFmtId="0" fontId="28" fillId="31" borderId="0">
      <alignment vertical="center"/>
    </xf>
    <xf numFmtId="0" fontId="29" fillId="32" borderId="0">
      <alignment vertical="center"/>
    </xf>
    <xf numFmtId="0" fontId="29" fillId="33" borderId="0">
      <alignment vertical="center"/>
    </xf>
    <xf numFmtId="0" fontId="28" fillId="34" borderId="0">
      <alignment vertical="center"/>
    </xf>
    <xf numFmtId="0" fontId="30" fillId="0" borderId="0"/>
  </cellStyleXfs>
  <cellXfs count="49">
    <xf numFmtId="0" fontId="0" fillId="0" borderId="0" xfId="0" applyAlignment="1">
      <alignment vertical="center"/>
    </xf>
    <xf numFmtId="0" fontId="1" fillId="0" borderId="0" xfId="0" applyFont="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2" xfId="0" applyFont="1" applyBorder="1" applyAlignment="1">
      <alignment horizontal="center" vertical="center"/>
    </xf>
    <xf numFmtId="0" fontId="3" fillId="2" borderId="3" xfId="49"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2" borderId="3" xfId="49"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vertical="center"/>
    </xf>
    <xf numFmtId="0" fontId="9" fillId="0" borderId="1" xfId="49" applyFont="1" applyFill="1" applyBorder="1" applyAlignment="1">
      <alignment horizontal="left" vertical="center" wrapText="1"/>
    </xf>
    <xf numFmtId="0" fontId="0" fillId="0" borderId="1" xfId="0" applyFill="1" applyBorder="1" applyAlignment="1">
      <alignment vertical="center"/>
    </xf>
    <xf numFmtId="176" fontId="0" fillId="0" borderId="1" xfId="0" applyNumberFormat="1" applyFill="1" applyBorder="1" applyAlignment="1">
      <alignment horizontal="center" vertical="center"/>
    </xf>
    <xf numFmtId="176" fontId="5" fillId="0" borderId="1" xfId="49"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4" xfId="0" applyBorder="1" applyAlignment="1">
      <alignment vertical="center"/>
    </xf>
    <xf numFmtId="176" fontId="7" fillId="0" borderId="1" xfId="0" applyNumberFormat="1" applyFont="1" applyFill="1" applyBorder="1" applyAlignment="1">
      <alignment horizontal="center" vertical="center"/>
    </xf>
    <xf numFmtId="0" fontId="6" fillId="0" borderId="1" xfId="49" applyFont="1" applyFill="1" applyBorder="1" applyAlignment="1">
      <alignment horizontal="left" vertical="center" wrapText="1"/>
    </xf>
    <xf numFmtId="0" fontId="5" fillId="0" borderId="5"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0" fillId="0" borderId="0" xfId="0" applyAlignment="1">
      <alignment vertical="center" wrapText="1"/>
    </xf>
    <xf numFmtId="0" fontId="5" fillId="3" borderId="1" xfId="49" applyFont="1" applyFill="1" applyBorder="1" applyAlignment="1">
      <alignment horizontal="left" vertical="center" wrapText="1"/>
    </xf>
    <xf numFmtId="0" fontId="5" fillId="2" borderId="1" xfId="49" applyFont="1" applyFill="1" applyBorder="1" applyAlignment="1">
      <alignment horizontal="center" vertical="center" wrapText="1"/>
    </xf>
    <xf numFmtId="177" fontId="5" fillId="3" borderId="1" xfId="49" applyNumberFormat="1" applyFont="1" applyFill="1" applyBorder="1" applyAlignment="1">
      <alignment horizontal="center" vertical="center" wrapText="1"/>
    </xf>
    <xf numFmtId="0" fontId="5" fillId="3" borderId="1" xfId="49" applyFont="1" applyFill="1" applyBorder="1" applyAlignment="1">
      <alignment horizontal="center" vertical="center" wrapText="1"/>
    </xf>
    <xf numFmtId="0" fontId="5" fillId="2" borderId="1" xfId="49" applyFont="1" applyFill="1" applyBorder="1" applyAlignment="1">
      <alignment horizontal="left" vertical="center" wrapText="1"/>
    </xf>
    <xf numFmtId="0" fontId="5" fillId="2" borderId="1" xfId="49"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5" fillId="2" borderId="0" xfId="49" applyFont="1" applyFill="1" applyAlignment="1">
      <alignment horizontal="left" vertical="center" wrapText="1"/>
    </xf>
    <xf numFmtId="0" fontId="5" fillId="2" borderId="0" xfId="49" applyFont="1" applyFill="1" applyAlignment="1">
      <alignment horizontal="center" vertical="center" wrapText="1"/>
    </xf>
    <xf numFmtId="0" fontId="5" fillId="2" borderId="0" xfId="49" applyNumberFormat="1" applyFont="1" applyFill="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8"/>
  <sheetViews>
    <sheetView tabSelected="1" view="pageBreakPreview" zoomScale="115" zoomScaleNormal="100" topLeftCell="A123" workbookViewId="0">
      <selection activeCell="F5" sqref="F5"/>
    </sheetView>
  </sheetViews>
  <sheetFormatPr defaultColWidth="9" defaultRowHeight="25" customHeight="1"/>
  <cols>
    <col min="1" max="1" width="14.625" customWidth="1"/>
    <col min="2" max="2" width="20.375" customWidth="1"/>
    <col min="3" max="3" width="36.275" customWidth="1"/>
    <col min="4" max="4" width="7.75833333333333" customWidth="1"/>
    <col min="5" max="5" width="12.625" customWidth="1"/>
    <col min="6" max="6" width="15.2583333333333" customWidth="1"/>
    <col min="7" max="7" width="14.2583333333333" customWidth="1"/>
    <col min="8" max="8" width="9.48333333333333" customWidth="1"/>
    <col min="11" max="11" width="14.875" customWidth="1"/>
    <col min="12" max="12" width="11.875" customWidth="1"/>
    <col min="13" max="13" width="14" customWidth="1"/>
  </cols>
  <sheetData>
    <row r="1" ht="33" customHeight="1" spans="1:8">
      <c r="A1" s="1" t="s">
        <v>0</v>
      </c>
      <c r="B1" s="1"/>
      <c r="C1" s="1"/>
      <c r="D1" s="1"/>
      <c r="E1" s="1"/>
      <c r="F1" s="1"/>
      <c r="G1" s="1"/>
      <c r="H1" s="1"/>
    </row>
    <row r="2" ht="36" customHeight="1" spans="1:8">
      <c r="A2" s="2" t="s">
        <v>1</v>
      </c>
      <c r="B2" s="3" t="s">
        <v>2</v>
      </c>
      <c r="C2" s="3" t="s">
        <v>3</v>
      </c>
      <c r="D2" s="3" t="s">
        <v>4</v>
      </c>
      <c r="E2" s="2" t="s">
        <v>5</v>
      </c>
      <c r="F2" s="2" t="s">
        <v>6</v>
      </c>
      <c r="G2" s="2" t="s">
        <v>7</v>
      </c>
      <c r="H2" s="2" t="s">
        <v>8</v>
      </c>
    </row>
    <row r="3" ht="31" customHeight="1" spans="1:8">
      <c r="A3" s="2"/>
      <c r="B3" s="4"/>
      <c r="C3" s="5" t="s">
        <v>9</v>
      </c>
      <c r="D3" s="6"/>
      <c r="E3" s="7"/>
      <c r="F3" s="7"/>
      <c r="G3" s="7"/>
      <c r="H3" s="7"/>
    </row>
    <row r="4" ht="37" customHeight="1" spans="1:8">
      <c r="A4" s="8">
        <v>1</v>
      </c>
      <c r="B4" s="9" t="s">
        <v>10</v>
      </c>
      <c r="C4" s="9" t="s">
        <v>11</v>
      </c>
      <c r="D4" s="10" t="s">
        <v>12</v>
      </c>
      <c r="E4" s="11">
        <v>10726</v>
      </c>
      <c r="F4" s="7"/>
      <c r="G4" s="7"/>
      <c r="H4" s="7"/>
    </row>
    <row r="5" ht="37" customHeight="1" spans="1:8">
      <c r="A5" s="8">
        <v>2</v>
      </c>
      <c r="B5" s="9" t="s">
        <v>13</v>
      </c>
      <c r="C5" s="9" t="s">
        <v>11</v>
      </c>
      <c r="D5" s="10" t="s">
        <v>12</v>
      </c>
      <c r="E5" s="11">
        <v>734.05</v>
      </c>
      <c r="F5" s="7"/>
      <c r="G5" s="7"/>
      <c r="H5" s="7"/>
    </row>
    <row r="6" ht="31" customHeight="1" spans="1:8">
      <c r="A6" s="8">
        <v>3</v>
      </c>
      <c r="B6" s="9"/>
      <c r="C6" s="12" t="s">
        <v>14</v>
      </c>
      <c r="D6" s="9"/>
      <c r="E6" s="9"/>
      <c r="F6" s="7"/>
      <c r="G6" s="7"/>
      <c r="H6" s="7"/>
    </row>
    <row r="7" ht="48" customHeight="1" spans="1:8">
      <c r="A7" s="8">
        <v>4</v>
      </c>
      <c r="B7" s="9" t="s">
        <v>15</v>
      </c>
      <c r="C7" s="9" t="s">
        <v>16</v>
      </c>
      <c r="D7" s="10" t="s">
        <v>17</v>
      </c>
      <c r="E7" s="11">
        <v>2166</v>
      </c>
      <c r="F7" s="7"/>
      <c r="G7" s="7"/>
      <c r="H7" s="7"/>
    </row>
    <row r="8" ht="48" customHeight="1" spans="1:8">
      <c r="A8" s="8">
        <v>5</v>
      </c>
      <c r="B8" s="9" t="s">
        <v>18</v>
      </c>
      <c r="C8" s="9" t="s">
        <v>16</v>
      </c>
      <c r="D8" s="10" t="s">
        <v>17</v>
      </c>
      <c r="E8" s="11">
        <v>160</v>
      </c>
      <c r="F8" s="7"/>
      <c r="G8" s="7"/>
      <c r="H8" s="7"/>
    </row>
    <row r="9" ht="48" customHeight="1" spans="1:8">
      <c r="A9" s="8">
        <v>6</v>
      </c>
      <c r="B9" s="9" t="s">
        <v>19</v>
      </c>
      <c r="C9" s="9" t="s">
        <v>16</v>
      </c>
      <c r="D9" s="10" t="s">
        <v>17</v>
      </c>
      <c r="E9" s="11">
        <v>2218</v>
      </c>
      <c r="F9" s="7"/>
      <c r="G9" s="7"/>
      <c r="H9" s="7"/>
    </row>
    <row r="10" ht="48" customHeight="1" spans="1:8">
      <c r="A10" s="8">
        <v>7</v>
      </c>
      <c r="B10" s="9" t="s">
        <v>19</v>
      </c>
      <c r="C10" s="9" t="s">
        <v>16</v>
      </c>
      <c r="D10" s="10" t="s">
        <v>17</v>
      </c>
      <c r="E10" s="11">
        <v>3766</v>
      </c>
      <c r="F10" s="7"/>
      <c r="G10" s="7"/>
      <c r="H10" s="7"/>
    </row>
    <row r="11" ht="48" customHeight="1" spans="1:8">
      <c r="A11" s="8">
        <v>8</v>
      </c>
      <c r="B11" s="9" t="s">
        <v>20</v>
      </c>
      <c r="C11" s="9" t="s">
        <v>16</v>
      </c>
      <c r="D11" s="10" t="s">
        <v>21</v>
      </c>
      <c r="E11" s="11">
        <v>431</v>
      </c>
      <c r="F11" s="7"/>
      <c r="G11" s="7"/>
      <c r="H11" s="7"/>
    </row>
    <row r="12" ht="41" customHeight="1" spans="1:8">
      <c r="A12" s="13">
        <f>ROW()-3</f>
        <v>9</v>
      </c>
      <c r="B12" s="14" t="s">
        <v>22</v>
      </c>
      <c r="C12" s="14" t="s">
        <v>23</v>
      </c>
      <c r="D12" s="15" t="s">
        <v>12</v>
      </c>
      <c r="E12" s="16">
        <v>103</v>
      </c>
      <c r="F12" s="17"/>
      <c r="G12" s="18"/>
      <c r="H12" s="19"/>
    </row>
    <row r="13" ht="30" customHeight="1" spans="1:8">
      <c r="A13" s="13">
        <f t="shared" ref="A13:A22" si="0">ROW()-3</f>
        <v>10</v>
      </c>
      <c r="B13" s="14"/>
      <c r="C13" s="20" t="s">
        <v>24</v>
      </c>
      <c r="D13" s="21"/>
      <c r="E13" s="16"/>
      <c r="F13" s="22"/>
      <c r="G13" s="18"/>
      <c r="H13" s="19"/>
    </row>
    <row r="14" ht="42" customHeight="1" spans="1:8">
      <c r="A14" s="13">
        <f t="shared" si="0"/>
        <v>11</v>
      </c>
      <c r="B14" s="14" t="s">
        <v>25</v>
      </c>
      <c r="C14" s="14" t="s">
        <v>26</v>
      </c>
      <c r="D14" s="15" t="s">
        <v>27</v>
      </c>
      <c r="E14" s="16">
        <v>11</v>
      </c>
      <c r="F14" s="23"/>
      <c r="G14" s="18"/>
      <c r="H14" s="19"/>
    </row>
    <row r="15" ht="42" customHeight="1" spans="1:8">
      <c r="A15" s="13">
        <f t="shared" si="0"/>
        <v>12</v>
      </c>
      <c r="B15" s="14" t="s">
        <v>28</v>
      </c>
      <c r="C15" s="14" t="s">
        <v>26</v>
      </c>
      <c r="D15" s="15" t="s">
        <v>29</v>
      </c>
      <c r="E15" s="16">
        <v>18</v>
      </c>
      <c r="F15" s="23"/>
      <c r="G15" s="18"/>
      <c r="H15" s="19"/>
    </row>
    <row r="16" ht="42" customHeight="1" spans="1:8">
      <c r="A16" s="13">
        <f t="shared" si="0"/>
        <v>13</v>
      </c>
      <c r="B16" s="14" t="s">
        <v>30</v>
      </c>
      <c r="C16" s="14" t="s">
        <v>26</v>
      </c>
      <c r="D16" s="15" t="s">
        <v>27</v>
      </c>
      <c r="E16" s="16">
        <v>8</v>
      </c>
      <c r="F16" s="23"/>
      <c r="G16" s="18"/>
      <c r="H16" s="19"/>
    </row>
    <row r="17" ht="42" customHeight="1" spans="1:8">
      <c r="A17" s="13">
        <f t="shared" si="0"/>
        <v>14</v>
      </c>
      <c r="B17" s="14" t="s">
        <v>31</v>
      </c>
      <c r="C17" s="14" t="s">
        <v>32</v>
      </c>
      <c r="D17" s="15" t="s">
        <v>27</v>
      </c>
      <c r="E17" s="16">
        <v>3</v>
      </c>
      <c r="F17" s="24"/>
      <c r="G17" s="18"/>
      <c r="H17" s="19"/>
    </row>
    <row r="18" ht="42" customHeight="1" spans="1:8">
      <c r="A18" s="13">
        <f t="shared" si="0"/>
        <v>15</v>
      </c>
      <c r="B18" s="14" t="s">
        <v>31</v>
      </c>
      <c r="C18" s="14" t="s">
        <v>26</v>
      </c>
      <c r="D18" s="15" t="s">
        <v>27</v>
      </c>
      <c r="E18" s="16">
        <v>5</v>
      </c>
      <c r="F18" s="24"/>
      <c r="G18" s="18"/>
      <c r="H18" s="19"/>
    </row>
    <row r="19" ht="30" customHeight="1" spans="1:8">
      <c r="A19" s="13">
        <f t="shared" si="0"/>
        <v>16</v>
      </c>
      <c r="B19" s="20"/>
      <c r="C19" s="20" t="s">
        <v>33</v>
      </c>
      <c r="D19" s="14"/>
      <c r="E19" s="14"/>
      <c r="F19" s="22"/>
      <c r="G19" s="18"/>
      <c r="H19" s="25"/>
    </row>
    <row r="20" ht="55" customHeight="1" spans="1:8">
      <c r="A20" s="13">
        <f t="shared" si="0"/>
        <v>17</v>
      </c>
      <c r="B20" s="14" t="s">
        <v>34</v>
      </c>
      <c r="C20" s="14" t="s">
        <v>35</v>
      </c>
      <c r="D20" s="15" t="s">
        <v>36</v>
      </c>
      <c r="E20" s="16">
        <v>2</v>
      </c>
      <c r="F20" s="26"/>
      <c r="G20" s="18"/>
      <c r="H20" s="19"/>
    </row>
    <row r="21" ht="55" customHeight="1" spans="1:8">
      <c r="A21" s="13">
        <f t="shared" si="0"/>
        <v>18</v>
      </c>
      <c r="B21" s="14" t="s">
        <v>37</v>
      </c>
      <c r="C21" s="14" t="s">
        <v>38</v>
      </c>
      <c r="D21" s="15" t="s">
        <v>39</v>
      </c>
      <c r="E21" s="16">
        <v>7</v>
      </c>
      <c r="F21" s="24"/>
      <c r="G21" s="18"/>
      <c r="H21" s="19"/>
    </row>
    <row r="22" ht="55" customHeight="1" spans="1:8">
      <c r="A22" s="13">
        <f t="shared" ref="A22:A31" si="1">ROW()-3</f>
        <v>19</v>
      </c>
      <c r="B22" s="14" t="s">
        <v>40</v>
      </c>
      <c r="C22" s="14" t="s">
        <v>38</v>
      </c>
      <c r="D22" s="15" t="s">
        <v>41</v>
      </c>
      <c r="E22" s="16">
        <v>4</v>
      </c>
      <c r="F22" s="26"/>
      <c r="G22" s="18"/>
      <c r="H22" s="19"/>
    </row>
    <row r="23" ht="55" customHeight="1" spans="1:8">
      <c r="A23" s="13">
        <f t="shared" si="1"/>
        <v>20</v>
      </c>
      <c r="B23" s="14" t="s">
        <v>42</v>
      </c>
      <c r="C23" s="14" t="s">
        <v>38</v>
      </c>
      <c r="D23" s="15" t="s">
        <v>41</v>
      </c>
      <c r="E23" s="16">
        <v>2</v>
      </c>
      <c r="F23" s="26"/>
      <c r="G23" s="18"/>
      <c r="H23" s="19"/>
    </row>
    <row r="24" ht="55" customHeight="1" spans="1:8">
      <c r="A24" s="13">
        <f t="shared" si="1"/>
        <v>21</v>
      </c>
      <c r="B24" s="14" t="s">
        <v>43</v>
      </c>
      <c r="C24" s="14" t="s">
        <v>38</v>
      </c>
      <c r="D24" s="15" t="s">
        <v>41</v>
      </c>
      <c r="E24" s="16">
        <v>1</v>
      </c>
      <c r="F24" s="24"/>
      <c r="G24" s="18"/>
      <c r="H24" s="19"/>
    </row>
    <row r="25" ht="55" customHeight="1" spans="1:8">
      <c r="A25" s="13">
        <f t="shared" si="1"/>
        <v>22</v>
      </c>
      <c r="B25" s="14" t="s">
        <v>44</v>
      </c>
      <c r="C25" s="14" t="s">
        <v>38</v>
      </c>
      <c r="D25" s="15" t="s">
        <v>39</v>
      </c>
      <c r="E25" s="16">
        <v>7</v>
      </c>
      <c r="F25" s="24"/>
      <c r="G25" s="18"/>
      <c r="H25" s="19"/>
    </row>
    <row r="26" ht="55" customHeight="1" spans="1:8">
      <c r="A26" s="13">
        <f t="shared" si="1"/>
        <v>23</v>
      </c>
      <c r="B26" s="14" t="s">
        <v>45</v>
      </c>
      <c r="C26" s="14" t="s">
        <v>38</v>
      </c>
      <c r="D26" s="15" t="s">
        <v>39</v>
      </c>
      <c r="E26" s="16">
        <v>14</v>
      </c>
      <c r="F26" s="26"/>
      <c r="G26" s="18"/>
      <c r="H26" s="19"/>
    </row>
    <row r="27" ht="55" customHeight="1" spans="1:8">
      <c r="A27" s="13">
        <f t="shared" si="1"/>
        <v>24</v>
      </c>
      <c r="B27" s="14" t="s">
        <v>46</v>
      </c>
      <c r="C27" s="14" t="s">
        <v>38</v>
      </c>
      <c r="D27" s="15" t="s">
        <v>41</v>
      </c>
      <c r="E27" s="16">
        <v>8</v>
      </c>
      <c r="F27" s="26"/>
      <c r="G27" s="18"/>
      <c r="H27" s="19"/>
    </row>
    <row r="28" ht="35" customHeight="1" spans="1:8">
      <c r="A28" s="13">
        <f t="shared" si="1"/>
        <v>25</v>
      </c>
      <c r="B28" s="14" t="s">
        <v>47</v>
      </c>
      <c r="C28" s="14" t="s">
        <v>48</v>
      </c>
      <c r="D28" s="15" t="s">
        <v>17</v>
      </c>
      <c r="E28" s="16">
        <v>960</v>
      </c>
      <c r="F28" s="26"/>
      <c r="G28" s="18"/>
      <c r="H28" s="19"/>
    </row>
    <row r="29" ht="35" customHeight="1" spans="1:8">
      <c r="A29" s="13">
        <f t="shared" si="1"/>
        <v>26</v>
      </c>
      <c r="B29" s="14" t="s">
        <v>49</v>
      </c>
      <c r="C29" s="14" t="s">
        <v>50</v>
      </c>
      <c r="D29" s="15" t="s">
        <v>17</v>
      </c>
      <c r="E29" s="16">
        <v>900</v>
      </c>
      <c r="F29" s="26"/>
      <c r="G29" s="18"/>
      <c r="H29" s="19"/>
    </row>
    <row r="30" ht="35" customHeight="1" spans="1:8">
      <c r="A30" s="13">
        <f t="shared" si="1"/>
        <v>27</v>
      </c>
      <c r="B30" s="14" t="s">
        <v>51</v>
      </c>
      <c r="C30" s="14" t="s">
        <v>52</v>
      </c>
      <c r="D30" s="15" t="s">
        <v>17</v>
      </c>
      <c r="E30" s="16">
        <v>2830</v>
      </c>
      <c r="F30" s="26"/>
      <c r="G30" s="18"/>
      <c r="H30" s="19"/>
    </row>
    <row r="31" ht="35" customHeight="1" spans="1:8">
      <c r="A31" s="13">
        <f t="shared" si="1"/>
        <v>28</v>
      </c>
      <c r="B31" s="14" t="s">
        <v>53</v>
      </c>
      <c r="C31" s="14" t="s">
        <v>54</v>
      </c>
      <c r="D31" s="15" t="s">
        <v>17</v>
      </c>
      <c r="E31" s="16">
        <v>225</v>
      </c>
      <c r="F31" s="26"/>
      <c r="G31" s="18"/>
      <c r="H31" s="19"/>
    </row>
    <row r="32" ht="35" customHeight="1" spans="1:8">
      <c r="A32" s="13">
        <f t="shared" ref="A32:A41" si="2">ROW()-3</f>
        <v>29</v>
      </c>
      <c r="B32" s="14" t="s">
        <v>55</v>
      </c>
      <c r="C32" s="14" t="s">
        <v>54</v>
      </c>
      <c r="D32" s="15" t="s">
        <v>41</v>
      </c>
      <c r="E32" s="16">
        <v>15</v>
      </c>
      <c r="F32" s="26"/>
      <c r="G32" s="18"/>
      <c r="H32" s="19"/>
    </row>
    <row r="33" ht="35" customHeight="1" spans="1:8">
      <c r="A33" s="13">
        <f t="shared" si="2"/>
        <v>30</v>
      </c>
      <c r="B33" s="14" t="s">
        <v>56</v>
      </c>
      <c r="C33" s="14" t="s">
        <v>52</v>
      </c>
      <c r="D33" s="15" t="s">
        <v>17</v>
      </c>
      <c r="E33" s="16">
        <v>800</v>
      </c>
      <c r="F33" s="26"/>
      <c r="G33" s="18"/>
      <c r="H33" s="19"/>
    </row>
    <row r="34" ht="35" customHeight="1" spans="1:8">
      <c r="A34" s="13">
        <f t="shared" si="2"/>
        <v>31</v>
      </c>
      <c r="B34" s="14" t="s">
        <v>57</v>
      </c>
      <c r="C34" s="14" t="s">
        <v>58</v>
      </c>
      <c r="D34" s="15" t="s">
        <v>21</v>
      </c>
      <c r="E34" s="16">
        <v>4</v>
      </c>
      <c r="F34" s="26"/>
      <c r="G34" s="18"/>
      <c r="H34" s="19"/>
    </row>
    <row r="35" ht="35" customHeight="1" spans="1:8">
      <c r="A35" s="13">
        <f t="shared" si="2"/>
        <v>32</v>
      </c>
      <c r="B35" s="14" t="s">
        <v>59</v>
      </c>
      <c r="C35" s="14" t="s">
        <v>52</v>
      </c>
      <c r="D35" s="15" t="s">
        <v>17</v>
      </c>
      <c r="E35" s="16">
        <v>800</v>
      </c>
      <c r="F35" s="26"/>
      <c r="G35" s="18"/>
      <c r="H35" s="19"/>
    </row>
    <row r="36" ht="65" customHeight="1" spans="1:8">
      <c r="A36" s="13">
        <f t="shared" si="2"/>
        <v>33</v>
      </c>
      <c r="B36" s="14" t="s">
        <v>60</v>
      </c>
      <c r="C36" s="14" t="s">
        <v>61</v>
      </c>
      <c r="D36" s="15" t="s">
        <v>62</v>
      </c>
      <c r="E36" s="16">
        <v>23</v>
      </c>
      <c r="F36" s="26"/>
      <c r="G36" s="18"/>
      <c r="H36" s="19"/>
    </row>
    <row r="37" ht="65" customHeight="1" spans="1:8">
      <c r="A37" s="13">
        <f t="shared" si="2"/>
        <v>34</v>
      </c>
      <c r="B37" s="14" t="s">
        <v>63</v>
      </c>
      <c r="C37" s="14" t="s">
        <v>64</v>
      </c>
      <c r="D37" s="15" t="s">
        <v>21</v>
      </c>
      <c r="E37" s="16">
        <v>7</v>
      </c>
      <c r="F37" s="26"/>
      <c r="G37" s="18"/>
      <c r="H37" s="19"/>
    </row>
    <row r="38" ht="65" customHeight="1" spans="1:8">
      <c r="A38" s="13">
        <f t="shared" si="2"/>
        <v>35</v>
      </c>
      <c r="B38" s="14" t="s">
        <v>65</v>
      </c>
      <c r="C38" s="14" t="s">
        <v>64</v>
      </c>
      <c r="D38" s="15" t="s">
        <v>21</v>
      </c>
      <c r="E38" s="16">
        <v>8</v>
      </c>
      <c r="F38" s="26"/>
      <c r="G38" s="18"/>
      <c r="H38" s="19"/>
    </row>
    <row r="39" ht="65" customHeight="1" spans="1:8">
      <c r="A39" s="13">
        <f t="shared" si="2"/>
        <v>36</v>
      </c>
      <c r="B39" s="14" t="s">
        <v>66</v>
      </c>
      <c r="C39" s="14" t="s">
        <v>67</v>
      </c>
      <c r="D39" s="15" t="s">
        <v>68</v>
      </c>
      <c r="E39" s="16">
        <v>70</v>
      </c>
      <c r="F39" s="26"/>
      <c r="G39" s="18"/>
      <c r="H39" s="19"/>
    </row>
    <row r="40" ht="27" customHeight="1" spans="1:8">
      <c r="A40" s="13">
        <f t="shared" si="2"/>
        <v>37</v>
      </c>
      <c r="B40" s="14" t="s">
        <v>69</v>
      </c>
      <c r="C40" s="14" t="s">
        <v>70</v>
      </c>
      <c r="D40" s="15" t="s">
        <v>68</v>
      </c>
      <c r="E40" s="16">
        <f>270+1257.35+12775.21+3027.52+920.72+16833.01</f>
        <v>35083.81</v>
      </c>
      <c r="F40" s="23"/>
      <c r="G40" s="18"/>
      <c r="H40" s="19"/>
    </row>
    <row r="41" customHeight="1" spans="1:8">
      <c r="A41" s="13">
        <f t="shared" si="2"/>
        <v>38</v>
      </c>
      <c r="B41" s="21"/>
      <c r="C41" s="20" t="s">
        <v>71</v>
      </c>
      <c r="D41" s="21"/>
      <c r="E41" s="21"/>
      <c r="F41" s="22"/>
      <c r="G41" s="18"/>
      <c r="H41" s="19"/>
    </row>
    <row r="42" ht="35" customHeight="1" spans="1:8">
      <c r="A42" s="13">
        <f t="shared" ref="A42:A51" si="3">ROW()-3</f>
        <v>39</v>
      </c>
      <c r="B42" s="14" t="s">
        <v>72</v>
      </c>
      <c r="C42" s="14" t="s">
        <v>73</v>
      </c>
      <c r="D42" s="15" t="s">
        <v>68</v>
      </c>
      <c r="E42" s="16">
        <v>2690.88</v>
      </c>
      <c r="F42" s="23"/>
      <c r="G42" s="18"/>
      <c r="H42" s="19"/>
    </row>
    <row r="43" ht="45" customHeight="1" spans="1:8">
      <c r="A43" s="13">
        <f t="shared" si="3"/>
        <v>40</v>
      </c>
      <c r="B43" s="14" t="s">
        <v>74</v>
      </c>
      <c r="C43" s="14" t="s">
        <v>75</v>
      </c>
      <c r="D43" s="15" t="s">
        <v>76</v>
      </c>
      <c r="E43" s="16">
        <v>431</v>
      </c>
      <c r="F43" s="23"/>
      <c r="G43" s="18"/>
      <c r="H43" s="19"/>
    </row>
    <row r="44" ht="45" customHeight="1" spans="1:8">
      <c r="A44" s="13">
        <f t="shared" si="3"/>
        <v>41</v>
      </c>
      <c r="B44" s="14" t="s">
        <v>77</v>
      </c>
      <c r="C44" s="14" t="s">
        <v>75</v>
      </c>
      <c r="D44" s="15" t="s">
        <v>76</v>
      </c>
      <c r="E44" s="16">
        <v>372</v>
      </c>
      <c r="F44" s="23"/>
      <c r="G44" s="18"/>
      <c r="H44" s="19"/>
    </row>
    <row r="45" ht="35" customHeight="1" spans="1:8">
      <c r="A45" s="13">
        <f t="shared" si="3"/>
        <v>42</v>
      </c>
      <c r="B45" s="14" t="s">
        <v>78</v>
      </c>
      <c r="C45" s="14" t="s">
        <v>79</v>
      </c>
      <c r="D45" s="15" t="s">
        <v>12</v>
      </c>
      <c r="E45" s="16">
        <v>3456</v>
      </c>
      <c r="F45" s="23"/>
      <c r="G45" s="18"/>
      <c r="H45" s="19"/>
    </row>
    <row r="46" ht="35" customHeight="1" spans="1:8">
      <c r="A46" s="13">
        <f t="shared" si="3"/>
        <v>43</v>
      </c>
      <c r="B46" s="14" t="s">
        <v>80</v>
      </c>
      <c r="C46" s="14" t="s">
        <v>81</v>
      </c>
      <c r="D46" s="15" t="s">
        <v>12</v>
      </c>
      <c r="E46" s="16">
        <v>4285</v>
      </c>
      <c r="F46" s="23"/>
      <c r="G46" s="18"/>
      <c r="H46" s="19"/>
    </row>
    <row r="47" ht="28" customHeight="1" spans="1:8">
      <c r="A47" s="13">
        <f t="shared" si="3"/>
        <v>44</v>
      </c>
      <c r="B47" s="21"/>
      <c r="C47" s="20" t="s">
        <v>82</v>
      </c>
      <c r="D47" s="21"/>
      <c r="E47" s="21"/>
      <c r="F47" s="22"/>
      <c r="G47" s="18"/>
      <c r="H47" s="19"/>
    </row>
    <row r="48" ht="55" customHeight="1" spans="1:8">
      <c r="A48" s="13">
        <f t="shared" si="3"/>
        <v>45</v>
      </c>
      <c r="B48" s="14" t="s">
        <v>83</v>
      </c>
      <c r="C48" s="14" t="s">
        <v>84</v>
      </c>
      <c r="D48" s="15" t="s">
        <v>21</v>
      </c>
      <c r="E48" s="15">
        <v>85</v>
      </c>
      <c r="F48" s="23"/>
      <c r="G48" s="18"/>
      <c r="H48" s="19"/>
    </row>
    <row r="49" ht="55" customHeight="1" spans="1:8">
      <c r="A49" s="13">
        <f t="shared" si="3"/>
        <v>46</v>
      </c>
      <c r="B49" s="14" t="s">
        <v>85</v>
      </c>
      <c r="C49" s="14" t="s">
        <v>86</v>
      </c>
      <c r="D49" s="15" t="s">
        <v>62</v>
      </c>
      <c r="E49" s="15">
        <v>1</v>
      </c>
      <c r="F49" s="23"/>
      <c r="G49" s="18"/>
      <c r="H49" s="19"/>
    </row>
    <row r="50" ht="55" customHeight="1" spans="1:8">
      <c r="A50" s="13">
        <f t="shared" si="3"/>
        <v>47</v>
      </c>
      <c r="B50" s="14" t="s">
        <v>87</v>
      </c>
      <c r="C50" s="14" t="s">
        <v>88</v>
      </c>
      <c r="D50" s="15" t="s">
        <v>12</v>
      </c>
      <c r="E50" s="15">
        <v>43.56</v>
      </c>
      <c r="F50" s="23"/>
      <c r="G50" s="18"/>
      <c r="H50" s="19"/>
    </row>
    <row r="51" ht="30" customHeight="1" spans="1:8">
      <c r="A51" s="13">
        <f t="shared" si="3"/>
        <v>48</v>
      </c>
      <c r="B51" s="27" t="s">
        <v>89</v>
      </c>
      <c r="C51" s="14"/>
      <c r="D51" s="15"/>
      <c r="E51" s="15"/>
      <c r="F51" s="22"/>
      <c r="G51" s="18"/>
      <c r="H51" s="19"/>
    </row>
    <row r="52" ht="35" customHeight="1" spans="1:8">
      <c r="A52" s="13">
        <f t="shared" ref="A52:A61" si="4">ROW()-3</f>
        <v>49</v>
      </c>
      <c r="B52" s="14" t="s">
        <v>90</v>
      </c>
      <c r="C52" s="14" t="s">
        <v>91</v>
      </c>
      <c r="D52" s="15" t="s">
        <v>36</v>
      </c>
      <c r="E52" s="15">
        <v>1</v>
      </c>
      <c r="F52" s="23"/>
      <c r="G52" s="18"/>
      <c r="H52" s="19"/>
    </row>
    <row r="53" ht="35" customHeight="1" spans="1:8">
      <c r="A53" s="13">
        <f t="shared" si="4"/>
        <v>50</v>
      </c>
      <c r="B53" s="14" t="s">
        <v>92</v>
      </c>
      <c r="C53" s="14" t="s">
        <v>93</v>
      </c>
      <c r="D53" s="15" t="s">
        <v>36</v>
      </c>
      <c r="E53" s="15">
        <v>1</v>
      </c>
      <c r="F53" s="23"/>
      <c r="G53" s="18"/>
      <c r="H53" s="19"/>
    </row>
    <row r="54" ht="35" customHeight="1" spans="1:8">
      <c r="A54" s="13">
        <f t="shared" si="4"/>
        <v>51</v>
      </c>
      <c r="B54" s="14" t="s">
        <v>94</v>
      </c>
      <c r="C54" s="14" t="s">
        <v>95</v>
      </c>
      <c r="D54" s="15" t="s">
        <v>17</v>
      </c>
      <c r="E54" s="15">
        <v>45</v>
      </c>
      <c r="F54" s="23"/>
      <c r="G54" s="18"/>
      <c r="H54" s="19"/>
    </row>
    <row r="55" ht="35" customHeight="1" spans="1:8">
      <c r="A55" s="13">
        <f t="shared" si="4"/>
        <v>52</v>
      </c>
      <c r="B55" s="14" t="s">
        <v>57</v>
      </c>
      <c r="C55" s="14" t="s">
        <v>58</v>
      </c>
      <c r="D55" s="15" t="s">
        <v>21</v>
      </c>
      <c r="E55" s="15">
        <v>6</v>
      </c>
      <c r="F55" s="23"/>
      <c r="G55" s="18"/>
      <c r="H55" s="19"/>
    </row>
    <row r="56" ht="35" customHeight="1" spans="1:8">
      <c r="A56" s="13">
        <f t="shared" si="4"/>
        <v>53</v>
      </c>
      <c r="B56" s="14" t="s">
        <v>96</v>
      </c>
      <c r="C56" s="14" t="s">
        <v>97</v>
      </c>
      <c r="D56" s="15" t="s">
        <v>36</v>
      </c>
      <c r="E56" s="15">
        <v>1</v>
      </c>
      <c r="F56" s="23"/>
      <c r="G56" s="18"/>
      <c r="H56" s="19"/>
    </row>
    <row r="57" ht="28" customHeight="1" spans="1:8">
      <c r="A57" s="13">
        <f t="shared" si="4"/>
        <v>54</v>
      </c>
      <c r="B57" s="27" t="s">
        <v>98</v>
      </c>
      <c r="C57" s="14"/>
      <c r="D57" s="15"/>
      <c r="E57" s="15"/>
      <c r="F57" s="23"/>
      <c r="G57" s="18"/>
      <c r="H57" s="19"/>
    </row>
    <row r="58" ht="35" customHeight="1" spans="1:8">
      <c r="A58" s="13">
        <f t="shared" si="4"/>
        <v>55</v>
      </c>
      <c r="B58" s="14" t="s">
        <v>99</v>
      </c>
      <c r="C58" s="14" t="s">
        <v>100</v>
      </c>
      <c r="D58" s="15" t="s">
        <v>29</v>
      </c>
      <c r="E58" s="15">
        <v>53</v>
      </c>
      <c r="F58" s="23"/>
      <c r="G58" s="18"/>
      <c r="H58" s="19"/>
    </row>
    <row r="59" ht="35" customHeight="1" spans="1:8">
      <c r="A59" s="13">
        <f t="shared" si="4"/>
        <v>56</v>
      </c>
      <c r="B59" s="14" t="s">
        <v>101</v>
      </c>
      <c r="C59" s="14" t="s">
        <v>100</v>
      </c>
      <c r="D59" s="15" t="s">
        <v>29</v>
      </c>
      <c r="E59" s="15">
        <v>6</v>
      </c>
      <c r="F59" s="23"/>
      <c r="G59" s="18"/>
      <c r="H59" s="19"/>
    </row>
    <row r="60" ht="35" customHeight="1" spans="1:8">
      <c r="A60" s="13">
        <f t="shared" si="4"/>
        <v>57</v>
      </c>
      <c r="B60" s="14" t="s">
        <v>102</v>
      </c>
      <c r="C60" s="14" t="s">
        <v>100</v>
      </c>
      <c r="D60" s="15" t="s">
        <v>29</v>
      </c>
      <c r="E60" s="15">
        <v>10</v>
      </c>
      <c r="F60" s="23"/>
      <c r="G60" s="18"/>
      <c r="H60" s="19"/>
    </row>
    <row r="61" ht="43" customHeight="1" spans="1:8">
      <c r="A61" s="13">
        <f t="shared" si="4"/>
        <v>58</v>
      </c>
      <c r="B61" s="14" t="s">
        <v>103</v>
      </c>
      <c r="C61" s="14" t="s">
        <v>104</v>
      </c>
      <c r="D61" s="15" t="s">
        <v>21</v>
      </c>
      <c r="E61" s="15">
        <v>69</v>
      </c>
      <c r="F61" s="26"/>
      <c r="G61" s="18"/>
      <c r="H61" s="19"/>
    </row>
    <row r="62" ht="35" customHeight="1" spans="1:8">
      <c r="A62" s="13">
        <f t="shared" ref="A62:A71" si="5">ROW()-3</f>
        <v>59</v>
      </c>
      <c r="B62" s="14" t="s">
        <v>105</v>
      </c>
      <c r="C62" s="14" t="s">
        <v>106</v>
      </c>
      <c r="D62" s="15" t="s">
        <v>17</v>
      </c>
      <c r="E62" s="15">
        <v>2628</v>
      </c>
      <c r="F62" s="26"/>
      <c r="G62" s="18"/>
      <c r="H62" s="19"/>
    </row>
    <row r="63" ht="35" customHeight="1" spans="1:8">
      <c r="A63" s="13">
        <f t="shared" si="5"/>
        <v>60</v>
      </c>
      <c r="B63" s="14" t="s">
        <v>57</v>
      </c>
      <c r="C63" s="14" t="s">
        <v>58</v>
      </c>
      <c r="D63" s="15" t="s">
        <v>21</v>
      </c>
      <c r="E63" s="15">
        <v>207</v>
      </c>
      <c r="F63" s="26"/>
      <c r="G63" s="18"/>
      <c r="H63" s="19"/>
    </row>
    <row r="64" ht="35" customHeight="1" spans="1:8">
      <c r="A64" s="13">
        <f t="shared" si="5"/>
        <v>61</v>
      </c>
      <c r="B64" s="14" t="s">
        <v>57</v>
      </c>
      <c r="C64" s="14" t="s">
        <v>58</v>
      </c>
      <c r="D64" s="15" t="s">
        <v>21</v>
      </c>
      <c r="E64" s="15">
        <v>69</v>
      </c>
      <c r="F64" s="26"/>
      <c r="G64" s="18"/>
      <c r="H64" s="19"/>
    </row>
    <row r="65" ht="43" customHeight="1" spans="1:8">
      <c r="A65" s="13">
        <f t="shared" si="5"/>
        <v>62</v>
      </c>
      <c r="B65" s="14" t="s">
        <v>107</v>
      </c>
      <c r="C65" s="14" t="s">
        <v>108</v>
      </c>
      <c r="D65" s="15" t="s">
        <v>17</v>
      </c>
      <c r="E65" s="15">
        <v>1225</v>
      </c>
      <c r="F65" s="26"/>
      <c r="G65" s="18"/>
      <c r="H65" s="19"/>
    </row>
    <row r="66" ht="35" customHeight="1" spans="1:8">
      <c r="A66" s="13">
        <f t="shared" si="5"/>
        <v>63</v>
      </c>
      <c r="B66" s="14" t="s">
        <v>109</v>
      </c>
      <c r="C66" s="14" t="s">
        <v>110</v>
      </c>
      <c r="D66" s="15" t="s">
        <v>17</v>
      </c>
      <c r="E66" s="15">
        <v>2389</v>
      </c>
      <c r="F66" s="26"/>
      <c r="G66" s="18"/>
      <c r="H66" s="19"/>
    </row>
    <row r="67" ht="35" customHeight="1" spans="1:8">
      <c r="A67" s="13">
        <f t="shared" si="5"/>
        <v>64</v>
      </c>
      <c r="B67" s="14" t="s">
        <v>111</v>
      </c>
      <c r="C67" s="14" t="s">
        <v>112</v>
      </c>
      <c r="D67" s="15" t="s">
        <v>41</v>
      </c>
      <c r="E67" s="15">
        <v>69</v>
      </c>
      <c r="F67" s="26"/>
      <c r="G67" s="18"/>
      <c r="H67" s="19"/>
    </row>
    <row r="68" ht="35" customHeight="1" spans="1:8">
      <c r="A68" s="13">
        <f t="shared" si="5"/>
        <v>65</v>
      </c>
      <c r="B68" s="14" t="s">
        <v>113</v>
      </c>
      <c r="C68" s="14" t="s">
        <v>112</v>
      </c>
      <c r="D68" s="15" t="s">
        <v>17</v>
      </c>
      <c r="E68" s="15">
        <v>690</v>
      </c>
      <c r="F68" s="26"/>
      <c r="G68" s="18"/>
      <c r="H68" s="19"/>
    </row>
    <row r="69" ht="35" customHeight="1" spans="1:8">
      <c r="A69" s="13">
        <f t="shared" si="5"/>
        <v>66</v>
      </c>
      <c r="B69" s="14" t="s">
        <v>114</v>
      </c>
      <c r="C69" s="14" t="s">
        <v>112</v>
      </c>
      <c r="D69" s="15" t="s">
        <v>36</v>
      </c>
      <c r="E69" s="15">
        <v>132</v>
      </c>
      <c r="F69" s="26"/>
      <c r="G69" s="18"/>
      <c r="H69" s="19"/>
    </row>
    <row r="70" ht="35" customHeight="1" spans="1:8">
      <c r="A70" s="13">
        <f t="shared" si="5"/>
        <v>67</v>
      </c>
      <c r="B70" s="14" t="s">
        <v>115</v>
      </c>
      <c r="C70" s="14" t="s">
        <v>112</v>
      </c>
      <c r="D70" s="15" t="s">
        <v>21</v>
      </c>
      <c r="E70" s="15">
        <v>69</v>
      </c>
      <c r="F70" s="26"/>
      <c r="G70" s="18"/>
      <c r="H70" s="19"/>
    </row>
    <row r="71" ht="35" customHeight="1" spans="1:8">
      <c r="A71" s="13">
        <f t="shared" si="5"/>
        <v>68</v>
      </c>
      <c r="B71" s="14" t="s">
        <v>116</v>
      </c>
      <c r="C71" s="14" t="s">
        <v>117</v>
      </c>
      <c r="D71" s="15" t="s">
        <v>17</v>
      </c>
      <c r="E71" s="15">
        <v>2269</v>
      </c>
      <c r="F71" s="26"/>
      <c r="G71" s="18"/>
      <c r="H71" s="19"/>
    </row>
    <row r="72" ht="56" customHeight="1" spans="1:8">
      <c r="A72" s="13">
        <f t="shared" ref="A72:A86" si="6">ROW()-3</f>
        <v>69</v>
      </c>
      <c r="B72" s="14" t="s">
        <v>118</v>
      </c>
      <c r="C72" s="14" t="s">
        <v>67</v>
      </c>
      <c r="D72" s="15" t="s">
        <v>17</v>
      </c>
      <c r="E72" s="15">
        <v>898</v>
      </c>
      <c r="F72" s="26"/>
      <c r="G72" s="18"/>
      <c r="H72" s="19"/>
    </row>
    <row r="73" ht="27" customHeight="1" spans="1:8">
      <c r="A73" s="13">
        <f t="shared" si="6"/>
        <v>70</v>
      </c>
      <c r="B73" s="21"/>
      <c r="C73" s="20" t="s">
        <v>119</v>
      </c>
      <c r="D73" s="21"/>
      <c r="E73" s="21"/>
      <c r="F73" s="26"/>
      <c r="G73" s="18"/>
      <c r="H73" s="19"/>
    </row>
    <row r="74" ht="41" customHeight="1" spans="1:8">
      <c r="A74" s="13">
        <f t="shared" si="6"/>
        <v>71</v>
      </c>
      <c r="B74" s="14" t="s">
        <v>120</v>
      </c>
      <c r="C74" s="14" t="s">
        <v>121</v>
      </c>
      <c r="D74" s="15" t="s">
        <v>68</v>
      </c>
      <c r="E74" s="16">
        <f>2540.72+290.02+162.72+952.02</f>
        <v>3945.48</v>
      </c>
      <c r="F74" s="26"/>
      <c r="G74" s="18"/>
      <c r="H74" s="19"/>
    </row>
    <row r="75" ht="32" customHeight="1" spans="1:8">
      <c r="A75" s="13">
        <f t="shared" si="6"/>
        <v>72</v>
      </c>
      <c r="B75" s="14" t="s">
        <v>122</v>
      </c>
      <c r="C75" s="14" t="s">
        <v>123</v>
      </c>
      <c r="D75" s="15" t="s">
        <v>68</v>
      </c>
      <c r="E75" s="16">
        <f>2169+544.84</f>
        <v>2713.84</v>
      </c>
      <c r="F75" s="26"/>
      <c r="G75" s="18"/>
      <c r="H75" s="19"/>
    </row>
    <row r="76" ht="62" customHeight="1" spans="1:8">
      <c r="A76" s="13">
        <f t="shared" si="6"/>
        <v>73</v>
      </c>
      <c r="B76" s="14" t="s">
        <v>124</v>
      </c>
      <c r="C76" s="14" t="s">
        <v>125</v>
      </c>
      <c r="D76" s="15" t="s">
        <v>17</v>
      </c>
      <c r="E76" s="16">
        <f>14.2+98</f>
        <v>112.2</v>
      </c>
      <c r="F76" s="26"/>
      <c r="G76" s="18"/>
      <c r="H76" s="19"/>
    </row>
    <row r="77" ht="62" customHeight="1" spans="1:8">
      <c r="A77" s="13">
        <f t="shared" si="6"/>
        <v>74</v>
      </c>
      <c r="B77" s="14" t="s">
        <v>126</v>
      </c>
      <c r="C77" s="14" t="s">
        <v>125</v>
      </c>
      <c r="D77" s="15" t="s">
        <v>17</v>
      </c>
      <c r="E77" s="16">
        <f>171.1+10+289</f>
        <v>470.1</v>
      </c>
      <c r="F77" s="26"/>
      <c r="G77" s="18"/>
      <c r="H77" s="19"/>
    </row>
    <row r="78" ht="62" customHeight="1" spans="1:8">
      <c r="A78" s="13">
        <f t="shared" si="6"/>
        <v>75</v>
      </c>
      <c r="B78" s="14" t="s">
        <v>127</v>
      </c>
      <c r="C78" s="14" t="s">
        <v>125</v>
      </c>
      <c r="D78" s="15" t="s">
        <v>17</v>
      </c>
      <c r="E78" s="16">
        <v>26</v>
      </c>
      <c r="F78" s="26"/>
      <c r="G78" s="18"/>
      <c r="H78" s="19"/>
    </row>
    <row r="79" ht="62" customHeight="1" spans="1:8">
      <c r="A79" s="13">
        <f t="shared" si="6"/>
        <v>76</v>
      </c>
      <c r="B79" s="14" t="s">
        <v>128</v>
      </c>
      <c r="C79" s="14" t="s">
        <v>125</v>
      </c>
      <c r="D79" s="15" t="s">
        <v>17</v>
      </c>
      <c r="E79" s="16">
        <v>24</v>
      </c>
      <c r="F79" s="26"/>
      <c r="G79" s="18"/>
      <c r="H79" s="19"/>
    </row>
    <row r="80" ht="62" customHeight="1" spans="1:8">
      <c r="A80" s="13">
        <f t="shared" si="6"/>
        <v>77</v>
      </c>
      <c r="B80" s="14" t="s">
        <v>129</v>
      </c>
      <c r="C80" s="14" t="s">
        <v>125</v>
      </c>
      <c r="D80" s="15" t="s">
        <v>17</v>
      </c>
      <c r="E80" s="16">
        <v>317.1</v>
      </c>
      <c r="F80" s="26"/>
      <c r="G80" s="18"/>
      <c r="H80" s="19"/>
    </row>
    <row r="81" ht="62" customHeight="1" spans="1:8">
      <c r="A81" s="13">
        <f t="shared" si="6"/>
        <v>78</v>
      </c>
      <c r="B81" s="14" t="s">
        <v>130</v>
      </c>
      <c r="C81" s="14" t="s">
        <v>125</v>
      </c>
      <c r="D81" s="15" t="s">
        <v>17</v>
      </c>
      <c r="E81" s="16">
        <v>288.2</v>
      </c>
      <c r="F81" s="26"/>
      <c r="G81" s="18"/>
      <c r="H81" s="19"/>
    </row>
    <row r="82" ht="62" customHeight="1" spans="1:8">
      <c r="A82" s="13">
        <f t="shared" si="6"/>
        <v>79</v>
      </c>
      <c r="B82" s="14" t="s">
        <v>131</v>
      </c>
      <c r="C82" s="14" t="s">
        <v>125</v>
      </c>
      <c r="D82" s="15" t="s">
        <v>17</v>
      </c>
      <c r="E82" s="16">
        <v>45.9</v>
      </c>
      <c r="F82" s="26"/>
      <c r="G82" s="18"/>
      <c r="H82" s="19"/>
    </row>
    <row r="83" ht="45" customHeight="1" spans="1:8">
      <c r="A83" s="13">
        <f t="shared" si="6"/>
        <v>80</v>
      </c>
      <c r="B83" s="14" t="s">
        <v>132</v>
      </c>
      <c r="C83" s="14" t="s">
        <v>133</v>
      </c>
      <c r="D83" s="15" t="s">
        <v>17</v>
      </c>
      <c r="E83" s="16">
        <v>246.4</v>
      </c>
      <c r="F83" s="26"/>
      <c r="G83" s="18"/>
      <c r="H83" s="19"/>
    </row>
    <row r="84" ht="52" customHeight="1" spans="1:8">
      <c r="A84" s="13">
        <f t="shared" si="6"/>
        <v>81</v>
      </c>
      <c r="B84" s="14" t="s">
        <v>134</v>
      </c>
      <c r="C84" s="14" t="s">
        <v>135</v>
      </c>
      <c r="D84" s="15" t="s">
        <v>17</v>
      </c>
      <c r="E84" s="16">
        <v>274</v>
      </c>
      <c r="F84" s="26"/>
      <c r="G84" s="18"/>
      <c r="H84" s="19"/>
    </row>
    <row r="85" ht="56" customHeight="1" spans="1:8">
      <c r="A85" s="13">
        <f t="shared" si="6"/>
        <v>82</v>
      </c>
      <c r="B85" s="14" t="s">
        <v>136</v>
      </c>
      <c r="C85" s="14" t="s">
        <v>137</v>
      </c>
      <c r="D85" s="15" t="s">
        <v>17</v>
      </c>
      <c r="E85" s="16">
        <v>914.6</v>
      </c>
      <c r="F85" s="26"/>
      <c r="G85" s="18"/>
      <c r="H85" s="19"/>
    </row>
    <row r="86" ht="53" customHeight="1" spans="1:8">
      <c r="A86" s="13">
        <f t="shared" si="6"/>
        <v>83</v>
      </c>
      <c r="B86" s="14" t="s">
        <v>138</v>
      </c>
      <c r="C86" s="14" t="s">
        <v>137</v>
      </c>
      <c r="D86" s="15" t="s">
        <v>17</v>
      </c>
      <c r="E86" s="16">
        <v>12.1</v>
      </c>
      <c r="F86" s="26"/>
      <c r="G86" s="18"/>
      <c r="H86" s="19"/>
    </row>
    <row r="87" ht="34" customHeight="1" spans="1:8">
      <c r="A87" s="13">
        <f t="shared" ref="A87:A124" si="7">ROW()-3</f>
        <v>84</v>
      </c>
      <c r="B87" s="14" t="s">
        <v>139</v>
      </c>
      <c r="C87" s="14" t="s">
        <v>140</v>
      </c>
      <c r="D87" s="15" t="s">
        <v>62</v>
      </c>
      <c r="E87" s="16">
        <v>102</v>
      </c>
      <c r="F87" s="26"/>
      <c r="G87" s="18"/>
      <c r="H87" s="19"/>
    </row>
    <row r="88" ht="55" customHeight="1" spans="1:8">
      <c r="A88" s="13">
        <f t="shared" si="7"/>
        <v>85</v>
      </c>
      <c r="B88" s="14" t="s">
        <v>141</v>
      </c>
      <c r="C88" s="14" t="s">
        <v>142</v>
      </c>
      <c r="D88" s="15" t="s">
        <v>62</v>
      </c>
      <c r="E88" s="16">
        <v>10</v>
      </c>
      <c r="F88" s="26"/>
      <c r="G88" s="18"/>
      <c r="H88" s="19"/>
    </row>
    <row r="89" ht="55" customHeight="1" spans="1:8">
      <c r="A89" s="13">
        <f t="shared" si="7"/>
        <v>86</v>
      </c>
      <c r="B89" s="14" t="s">
        <v>143</v>
      </c>
      <c r="C89" s="14" t="s">
        <v>142</v>
      </c>
      <c r="D89" s="15" t="s">
        <v>62</v>
      </c>
      <c r="E89" s="16">
        <v>1</v>
      </c>
      <c r="F89" s="26"/>
      <c r="G89" s="18"/>
      <c r="H89" s="19"/>
    </row>
    <row r="90" ht="55" customHeight="1" spans="1:8">
      <c r="A90" s="13">
        <f t="shared" si="7"/>
        <v>87</v>
      </c>
      <c r="B90" s="14" t="s">
        <v>144</v>
      </c>
      <c r="C90" s="14" t="s">
        <v>142</v>
      </c>
      <c r="D90" s="15" t="s">
        <v>62</v>
      </c>
      <c r="E90" s="16">
        <v>1</v>
      </c>
      <c r="F90" s="26"/>
      <c r="G90" s="18"/>
      <c r="H90" s="19"/>
    </row>
    <row r="91" ht="55" customHeight="1" spans="1:8">
      <c r="A91" s="13">
        <f t="shared" si="7"/>
        <v>88</v>
      </c>
      <c r="B91" s="28" t="s">
        <v>145</v>
      </c>
      <c r="C91" s="28" t="s">
        <v>146</v>
      </c>
      <c r="D91" s="15" t="s">
        <v>62</v>
      </c>
      <c r="E91" s="16">
        <v>7</v>
      </c>
      <c r="F91" s="26"/>
      <c r="G91" s="18"/>
      <c r="H91" s="19"/>
    </row>
    <row r="92" ht="55" customHeight="1" spans="1:8">
      <c r="A92" s="13">
        <f t="shared" si="7"/>
        <v>89</v>
      </c>
      <c r="B92" s="14" t="s">
        <v>147</v>
      </c>
      <c r="C92" s="14" t="s">
        <v>146</v>
      </c>
      <c r="D92" s="15" t="s">
        <v>62</v>
      </c>
      <c r="E92" s="16">
        <v>4</v>
      </c>
      <c r="F92" s="26"/>
      <c r="G92" s="18"/>
      <c r="H92" s="19"/>
    </row>
    <row r="93" ht="55" customHeight="1" spans="1:8">
      <c r="A93" s="13">
        <f t="shared" si="7"/>
        <v>90</v>
      </c>
      <c r="B93" s="14" t="s">
        <v>148</v>
      </c>
      <c r="C93" s="14" t="s">
        <v>146</v>
      </c>
      <c r="D93" s="15" t="s">
        <v>62</v>
      </c>
      <c r="E93" s="16">
        <v>1</v>
      </c>
      <c r="F93" s="26"/>
      <c r="G93" s="18"/>
      <c r="H93" s="19"/>
    </row>
    <row r="94" ht="55" customHeight="1" spans="1:8">
      <c r="A94" s="13">
        <f t="shared" si="7"/>
        <v>91</v>
      </c>
      <c r="B94" s="14" t="s">
        <v>149</v>
      </c>
      <c r="C94" s="14" t="s">
        <v>146</v>
      </c>
      <c r="D94" s="15" t="s">
        <v>62</v>
      </c>
      <c r="E94" s="16">
        <v>2</v>
      </c>
      <c r="F94" s="26"/>
      <c r="G94" s="18"/>
      <c r="H94" s="19"/>
    </row>
    <row r="95" ht="55" customHeight="1" spans="1:8">
      <c r="A95" s="13">
        <f t="shared" si="7"/>
        <v>92</v>
      </c>
      <c r="B95" s="14" t="s">
        <v>150</v>
      </c>
      <c r="C95" s="14" t="s">
        <v>146</v>
      </c>
      <c r="D95" s="15" t="s">
        <v>62</v>
      </c>
      <c r="E95" s="16">
        <v>1</v>
      </c>
      <c r="F95" s="26"/>
      <c r="G95" s="18"/>
      <c r="H95" s="19"/>
    </row>
    <row r="96" ht="55" customHeight="1" spans="1:8">
      <c r="A96" s="13">
        <f t="shared" si="7"/>
        <v>93</v>
      </c>
      <c r="B96" s="14" t="s">
        <v>151</v>
      </c>
      <c r="C96" s="14" t="s">
        <v>146</v>
      </c>
      <c r="D96" s="15" t="s">
        <v>62</v>
      </c>
      <c r="E96" s="16">
        <v>1</v>
      </c>
      <c r="F96" s="26"/>
      <c r="G96" s="18"/>
      <c r="H96" s="19"/>
    </row>
    <row r="97" ht="55" customHeight="1" spans="1:8">
      <c r="A97" s="13">
        <f t="shared" si="7"/>
        <v>94</v>
      </c>
      <c r="B97" s="14" t="s">
        <v>152</v>
      </c>
      <c r="C97" s="14" t="s">
        <v>146</v>
      </c>
      <c r="D97" s="15" t="s">
        <v>62</v>
      </c>
      <c r="E97" s="16">
        <v>1</v>
      </c>
      <c r="F97" s="26"/>
      <c r="G97" s="18"/>
      <c r="H97" s="19"/>
    </row>
    <row r="98" ht="55" customHeight="1" spans="1:8">
      <c r="A98" s="13">
        <f t="shared" si="7"/>
        <v>95</v>
      </c>
      <c r="B98" s="14" t="s">
        <v>153</v>
      </c>
      <c r="C98" s="14" t="s">
        <v>146</v>
      </c>
      <c r="D98" s="15" t="s">
        <v>62</v>
      </c>
      <c r="E98" s="16">
        <v>3</v>
      </c>
      <c r="F98" s="26"/>
      <c r="G98" s="18"/>
      <c r="H98" s="19"/>
    </row>
    <row r="99" ht="55" customHeight="1" spans="1:8">
      <c r="A99" s="13">
        <f t="shared" si="7"/>
        <v>96</v>
      </c>
      <c r="B99" s="14" t="s">
        <v>154</v>
      </c>
      <c r="C99" s="14" t="s">
        <v>142</v>
      </c>
      <c r="D99" s="15" t="s">
        <v>62</v>
      </c>
      <c r="E99" s="16">
        <v>5</v>
      </c>
      <c r="F99" s="26"/>
      <c r="G99" s="18"/>
      <c r="H99" s="19"/>
    </row>
    <row r="100" ht="55" customHeight="1" spans="1:8">
      <c r="A100" s="13">
        <f t="shared" si="7"/>
        <v>97</v>
      </c>
      <c r="B100" s="14" t="s">
        <v>155</v>
      </c>
      <c r="C100" s="14" t="s">
        <v>142</v>
      </c>
      <c r="D100" s="15" t="s">
        <v>62</v>
      </c>
      <c r="E100" s="16">
        <v>2</v>
      </c>
      <c r="F100" s="26"/>
      <c r="G100" s="18"/>
      <c r="H100" s="19"/>
    </row>
    <row r="101" ht="55" customHeight="1" spans="1:8">
      <c r="A101" s="13">
        <f t="shared" si="7"/>
        <v>98</v>
      </c>
      <c r="B101" s="14" t="s">
        <v>156</v>
      </c>
      <c r="C101" s="14" t="s">
        <v>142</v>
      </c>
      <c r="D101" s="15" t="s">
        <v>62</v>
      </c>
      <c r="E101" s="16">
        <v>4</v>
      </c>
      <c r="F101" s="26"/>
      <c r="G101" s="18"/>
      <c r="H101" s="19"/>
    </row>
    <row r="102" ht="55" customHeight="1" spans="1:8">
      <c r="A102" s="13">
        <f t="shared" si="7"/>
        <v>99</v>
      </c>
      <c r="B102" s="14" t="s">
        <v>157</v>
      </c>
      <c r="C102" s="14" t="s">
        <v>142</v>
      </c>
      <c r="D102" s="15" t="s">
        <v>62</v>
      </c>
      <c r="E102" s="16">
        <v>1</v>
      </c>
      <c r="F102" s="24"/>
      <c r="G102" s="18"/>
      <c r="H102" s="19"/>
    </row>
    <row r="103" ht="55" customHeight="1" spans="1:8">
      <c r="A103" s="13">
        <f t="shared" si="7"/>
        <v>100</v>
      </c>
      <c r="B103" s="14" t="s">
        <v>158</v>
      </c>
      <c r="C103" s="14" t="s">
        <v>142</v>
      </c>
      <c r="D103" s="15" t="s">
        <v>62</v>
      </c>
      <c r="E103" s="16">
        <v>1</v>
      </c>
      <c r="F103" s="26"/>
      <c r="G103" s="18"/>
      <c r="H103" s="19"/>
    </row>
    <row r="104" ht="55" customHeight="1" spans="1:8">
      <c r="A104" s="13">
        <f t="shared" si="7"/>
        <v>101</v>
      </c>
      <c r="B104" s="14" t="s">
        <v>159</v>
      </c>
      <c r="C104" s="14" t="s">
        <v>142</v>
      </c>
      <c r="D104" s="15" t="s">
        <v>62</v>
      </c>
      <c r="E104" s="16">
        <v>2</v>
      </c>
      <c r="F104" s="26"/>
      <c r="G104" s="18"/>
      <c r="H104" s="19"/>
    </row>
    <row r="105" ht="31" customHeight="1" spans="1:8">
      <c r="A105" s="13">
        <f t="shared" si="7"/>
        <v>102</v>
      </c>
      <c r="B105" s="14" t="s">
        <v>160</v>
      </c>
      <c r="C105" s="14" t="s">
        <v>161</v>
      </c>
      <c r="D105" s="15" t="s">
        <v>68</v>
      </c>
      <c r="E105" s="16">
        <f>18.64+0.2</f>
        <v>18.84</v>
      </c>
      <c r="F105" s="26"/>
      <c r="G105" s="18"/>
      <c r="H105" s="19"/>
    </row>
    <row r="106" ht="55" customHeight="1" spans="1:8">
      <c r="A106" s="13">
        <f t="shared" si="7"/>
        <v>103</v>
      </c>
      <c r="B106" s="14" t="s">
        <v>162</v>
      </c>
      <c r="C106" s="14" t="s">
        <v>163</v>
      </c>
      <c r="D106" s="15" t="s">
        <v>62</v>
      </c>
      <c r="E106" s="16">
        <v>12</v>
      </c>
      <c r="F106" s="26"/>
      <c r="G106" s="18"/>
      <c r="H106" s="19"/>
    </row>
    <row r="107" customHeight="1" spans="1:8">
      <c r="A107" s="13">
        <f t="shared" si="7"/>
        <v>104</v>
      </c>
      <c r="B107" s="20"/>
      <c r="C107" s="20" t="s">
        <v>164</v>
      </c>
      <c r="D107" s="15"/>
      <c r="E107" s="15"/>
      <c r="F107" s="22"/>
      <c r="G107" s="18"/>
      <c r="H107" s="19"/>
    </row>
    <row r="108" ht="89" customHeight="1" spans="1:8">
      <c r="A108" s="13">
        <f t="shared" si="7"/>
        <v>105</v>
      </c>
      <c r="B108" s="14" t="s">
        <v>165</v>
      </c>
      <c r="C108" s="14" t="s">
        <v>166</v>
      </c>
      <c r="D108" s="15" t="s">
        <v>17</v>
      </c>
      <c r="E108" s="16">
        <f>200.9+111</f>
        <v>311.9</v>
      </c>
      <c r="F108" s="24"/>
      <c r="G108" s="18"/>
      <c r="H108" s="19"/>
    </row>
    <row r="109" ht="90" customHeight="1" spans="1:8">
      <c r="A109" s="13">
        <f t="shared" si="7"/>
        <v>106</v>
      </c>
      <c r="B109" s="14" t="s">
        <v>167</v>
      </c>
      <c r="C109" s="14" t="s">
        <v>166</v>
      </c>
      <c r="D109" s="15" t="s">
        <v>17</v>
      </c>
      <c r="E109" s="16">
        <v>277</v>
      </c>
      <c r="F109" s="24"/>
      <c r="G109" s="18"/>
      <c r="H109" s="19"/>
    </row>
    <row r="110" ht="35" customHeight="1" spans="1:8">
      <c r="A110" s="13">
        <f t="shared" si="7"/>
        <v>107</v>
      </c>
      <c r="B110" s="14" t="s">
        <v>168</v>
      </c>
      <c r="C110" s="14" t="s">
        <v>169</v>
      </c>
      <c r="D110" s="15" t="s">
        <v>12</v>
      </c>
      <c r="E110" s="16">
        <f>442.02+2465.95</f>
        <v>2907.97</v>
      </c>
      <c r="F110" s="26"/>
      <c r="G110" s="18"/>
      <c r="H110" s="19"/>
    </row>
    <row r="111" ht="69" customHeight="1" spans="1:8">
      <c r="A111" s="13">
        <f t="shared" si="7"/>
        <v>108</v>
      </c>
      <c r="B111" s="14" t="s">
        <v>170</v>
      </c>
      <c r="C111" s="14" t="s">
        <v>171</v>
      </c>
      <c r="D111" s="15" t="s">
        <v>17</v>
      </c>
      <c r="E111" s="16">
        <f>477.9+7</f>
        <v>484.9</v>
      </c>
      <c r="F111" s="26"/>
      <c r="G111" s="18"/>
      <c r="H111" s="19"/>
    </row>
    <row r="112" ht="28" customHeight="1" spans="1:8">
      <c r="A112" s="13">
        <f t="shared" si="7"/>
        <v>109</v>
      </c>
      <c r="B112" s="14" t="s">
        <v>172</v>
      </c>
      <c r="C112" s="14" t="s">
        <v>173</v>
      </c>
      <c r="D112" s="15" t="s">
        <v>17</v>
      </c>
      <c r="E112" s="16">
        <f>477.9+1512</f>
        <v>1989.9</v>
      </c>
      <c r="F112" s="24"/>
      <c r="G112" s="18"/>
      <c r="H112" s="19"/>
    </row>
    <row r="113" ht="78" customHeight="1" spans="1:8">
      <c r="A113" s="13">
        <f t="shared" si="7"/>
        <v>110</v>
      </c>
      <c r="B113" s="14" t="s">
        <v>174</v>
      </c>
      <c r="C113" s="14" t="s">
        <v>175</v>
      </c>
      <c r="D113" s="15" t="s">
        <v>17</v>
      </c>
      <c r="E113" s="16">
        <v>21</v>
      </c>
      <c r="F113" s="24"/>
      <c r="G113" s="18"/>
      <c r="H113" s="19"/>
    </row>
    <row r="114" ht="32" customHeight="1" spans="1:8">
      <c r="A114" s="13">
        <f t="shared" si="7"/>
        <v>111</v>
      </c>
      <c r="B114" s="14" t="s">
        <v>176</v>
      </c>
      <c r="C114" s="14" t="s">
        <v>169</v>
      </c>
      <c r="D114" s="15" t="s">
        <v>12</v>
      </c>
      <c r="E114" s="16">
        <f>21.44+6</f>
        <v>27.44</v>
      </c>
      <c r="F114" s="24"/>
      <c r="G114" s="18"/>
      <c r="H114" s="19"/>
    </row>
    <row r="115" ht="63" customHeight="1" spans="1:8">
      <c r="A115" s="13">
        <f t="shared" si="7"/>
        <v>112</v>
      </c>
      <c r="B115" s="14" t="s">
        <v>170</v>
      </c>
      <c r="C115" s="14" t="s">
        <v>171</v>
      </c>
      <c r="D115" s="15" t="s">
        <v>17</v>
      </c>
      <c r="E115" s="16">
        <f>21+1512</f>
        <v>1533</v>
      </c>
      <c r="F115" s="24"/>
      <c r="G115" s="18"/>
      <c r="H115" s="19"/>
    </row>
    <row r="116" ht="45" customHeight="1" spans="1:8">
      <c r="A116" s="13">
        <f t="shared" si="7"/>
        <v>113</v>
      </c>
      <c r="B116" s="29" t="s">
        <v>177</v>
      </c>
      <c r="C116" s="29" t="s">
        <v>178</v>
      </c>
      <c r="D116" s="30" t="s">
        <v>21</v>
      </c>
      <c r="E116" s="31">
        <v>5</v>
      </c>
      <c r="F116" s="26"/>
      <c r="G116" s="18"/>
      <c r="H116" s="19"/>
    </row>
    <row r="117" ht="45" customHeight="1" spans="1:8">
      <c r="A117" s="13">
        <f t="shared" si="7"/>
        <v>114</v>
      </c>
      <c r="B117" s="29" t="s">
        <v>179</v>
      </c>
      <c r="C117" s="29" t="s">
        <v>178</v>
      </c>
      <c r="D117" s="15" t="s">
        <v>21</v>
      </c>
      <c r="E117" s="16">
        <v>10</v>
      </c>
      <c r="F117" s="26"/>
      <c r="G117" s="18"/>
      <c r="H117" s="19"/>
    </row>
    <row r="118" ht="45" customHeight="1" spans="1:8">
      <c r="A118" s="13">
        <f t="shared" si="7"/>
        <v>115</v>
      </c>
      <c r="B118" s="14" t="s">
        <v>180</v>
      </c>
      <c r="C118" s="29" t="s">
        <v>181</v>
      </c>
      <c r="D118" s="15" t="s">
        <v>21</v>
      </c>
      <c r="E118" s="16">
        <v>2</v>
      </c>
      <c r="F118" s="26"/>
      <c r="G118" s="18"/>
      <c r="H118" s="19"/>
    </row>
    <row r="119" ht="45" customHeight="1" spans="1:8">
      <c r="A119" s="13">
        <f t="shared" si="7"/>
        <v>116</v>
      </c>
      <c r="B119" s="29" t="s">
        <v>182</v>
      </c>
      <c r="C119" s="29" t="s">
        <v>178</v>
      </c>
      <c r="D119" s="15" t="s">
        <v>21</v>
      </c>
      <c r="E119" s="16">
        <v>2</v>
      </c>
      <c r="F119" s="26"/>
      <c r="G119" s="18"/>
      <c r="H119" s="19"/>
    </row>
    <row r="120" ht="45" customHeight="1" spans="1:8">
      <c r="A120" s="13">
        <f t="shared" si="7"/>
        <v>117</v>
      </c>
      <c r="B120" s="14" t="s">
        <v>183</v>
      </c>
      <c r="C120" s="14" t="s">
        <v>181</v>
      </c>
      <c r="D120" s="15" t="s">
        <v>21</v>
      </c>
      <c r="E120" s="16">
        <v>1</v>
      </c>
      <c r="F120" s="26"/>
      <c r="G120" s="18"/>
      <c r="H120" s="19"/>
    </row>
    <row r="121" ht="45" customHeight="1" spans="1:8">
      <c r="A121" s="13">
        <f t="shared" si="7"/>
        <v>118</v>
      </c>
      <c r="B121" s="14" t="s">
        <v>184</v>
      </c>
      <c r="C121" s="14" t="s">
        <v>181</v>
      </c>
      <c r="D121" s="15" t="s">
        <v>21</v>
      </c>
      <c r="E121" s="16">
        <v>3</v>
      </c>
      <c r="F121" s="26"/>
      <c r="G121" s="18"/>
      <c r="H121" s="19"/>
    </row>
    <row r="122" ht="45" customHeight="1" spans="1:8">
      <c r="A122" s="13">
        <f t="shared" si="7"/>
        <v>119</v>
      </c>
      <c r="B122" s="14" t="s">
        <v>185</v>
      </c>
      <c r="C122" s="14" t="s">
        <v>181</v>
      </c>
      <c r="D122" s="15" t="s">
        <v>21</v>
      </c>
      <c r="E122" s="16">
        <v>2</v>
      </c>
      <c r="F122" s="26"/>
      <c r="G122" s="18"/>
      <c r="H122" s="19"/>
    </row>
    <row r="123" ht="45" customHeight="1" spans="1:8">
      <c r="A123" s="13">
        <f t="shared" ref="A123:A170" si="8">ROW()-3</f>
        <v>120</v>
      </c>
      <c r="B123" s="14" t="s">
        <v>186</v>
      </c>
      <c r="C123" s="14" t="s">
        <v>181</v>
      </c>
      <c r="D123" s="15" t="s">
        <v>21</v>
      </c>
      <c r="E123" s="16">
        <v>2</v>
      </c>
      <c r="F123" s="26"/>
      <c r="G123" s="18"/>
      <c r="H123" s="19"/>
    </row>
    <row r="124" ht="45" customHeight="1" spans="1:8">
      <c r="A124" s="13">
        <f t="shared" si="8"/>
        <v>121</v>
      </c>
      <c r="B124" s="14" t="s">
        <v>187</v>
      </c>
      <c r="C124" s="14" t="s">
        <v>181</v>
      </c>
      <c r="D124" s="15" t="s">
        <v>21</v>
      </c>
      <c r="E124" s="16">
        <v>5</v>
      </c>
      <c r="F124" s="26"/>
      <c r="G124" s="18"/>
      <c r="H124" s="19"/>
    </row>
    <row r="125" ht="45" customHeight="1" spans="1:8">
      <c r="A125" s="13">
        <f t="shared" si="8"/>
        <v>122</v>
      </c>
      <c r="B125" s="14" t="s">
        <v>188</v>
      </c>
      <c r="C125" s="14" t="s">
        <v>181</v>
      </c>
      <c r="D125" s="15" t="s">
        <v>21</v>
      </c>
      <c r="E125" s="16">
        <v>1</v>
      </c>
      <c r="F125" s="26"/>
      <c r="G125" s="18"/>
      <c r="H125" s="19"/>
    </row>
    <row r="126" ht="45" customHeight="1" spans="1:8">
      <c r="A126" s="13">
        <f t="shared" si="8"/>
        <v>123</v>
      </c>
      <c r="B126" s="14" t="s">
        <v>189</v>
      </c>
      <c r="C126" s="14" t="s">
        <v>181</v>
      </c>
      <c r="D126" s="15" t="s">
        <v>21</v>
      </c>
      <c r="E126" s="16">
        <v>1</v>
      </c>
      <c r="F126" s="26"/>
      <c r="G126" s="18"/>
      <c r="H126" s="19"/>
    </row>
    <row r="127" ht="45" customHeight="1" spans="1:8">
      <c r="A127" s="13">
        <f t="shared" si="8"/>
        <v>124</v>
      </c>
      <c r="B127" s="14" t="s">
        <v>190</v>
      </c>
      <c r="C127" s="14" t="s">
        <v>181</v>
      </c>
      <c r="D127" s="15" t="s">
        <v>21</v>
      </c>
      <c r="E127" s="16">
        <v>1</v>
      </c>
      <c r="F127" s="26"/>
      <c r="G127" s="18"/>
      <c r="H127" s="19"/>
    </row>
    <row r="128" ht="45" customHeight="1" spans="1:8">
      <c r="A128" s="13">
        <f t="shared" si="8"/>
        <v>125</v>
      </c>
      <c r="B128" s="14" t="s">
        <v>191</v>
      </c>
      <c r="C128" s="14" t="s">
        <v>181</v>
      </c>
      <c r="D128" s="15" t="s">
        <v>21</v>
      </c>
      <c r="E128" s="16">
        <v>1</v>
      </c>
      <c r="F128" s="26"/>
      <c r="G128" s="18"/>
      <c r="H128" s="19"/>
    </row>
    <row r="129" ht="45" customHeight="1" spans="1:8">
      <c r="A129" s="13">
        <f t="shared" si="8"/>
        <v>126</v>
      </c>
      <c r="B129" s="14" t="s">
        <v>192</v>
      </c>
      <c r="C129" s="14" t="s">
        <v>181</v>
      </c>
      <c r="D129" s="15" t="s">
        <v>21</v>
      </c>
      <c r="E129" s="16">
        <v>5</v>
      </c>
      <c r="F129" s="26"/>
      <c r="G129" s="18"/>
      <c r="H129" s="19"/>
    </row>
    <row r="130" ht="45" customHeight="1" spans="1:8">
      <c r="A130" s="13">
        <f t="shared" si="8"/>
        <v>127</v>
      </c>
      <c r="B130" s="14" t="s">
        <v>193</v>
      </c>
      <c r="C130" s="14" t="s">
        <v>181</v>
      </c>
      <c r="D130" s="15" t="s">
        <v>21</v>
      </c>
      <c r="E130" s="16">
        <v>10</v>
      </c>
      <c r="F130" s="26"/>
      <c r="G130" s="18"/>
      <c r="H130" s="19"/>
    </row>
    <row r="131" ht="45" customHeight="1" spans="1:8">
      <c r="A131" s="13">
        <f t="shared" si="8"/>
        <v>128</v>
      </c>
      <c r="B131" s="14" t="s">
        <v>194</v>
      </c>
      <c r="C131" s="14" t="s">
        <v>181</v>
      </c>
      <c r="D131" s="15" t="s">
        <v>21</v>
      </c>
      <c r="E131" s="16">
        <v>3</v>
      </c>
      <c r="F131" s="26"/>
      <c r="G131" s="18"/>
      <c r="H131" s="19"/>
    </row>
    <row r="132" ht="45" customHeight="1" spans="1:8">
      <c r="A132" s="13">
        <f t="shared" si="8"/>
        <v>129</v>
      </c>
      <c r="B132" s="14" t="s">
        <v>195</v>
      </c>
      <c r="C132" s="14" t="s">
        <v>181</v>
      </c>
      <c r="D132" s="15" t="s">
        <v>21</v>
      </c>
      <c r="E132" s="16">
        <v>1</v>
      </c>
      <c r="F132" s="26"/>
      <c r="G132" s="18"/>
      <c r="H132" s="19"/>
    </row>
    <row r="133" ht="45" customHeight="1" spans="1:8">
      <c r="A133" s="13">
        <f t="shared" si="8"/>
        <v>130</v>
      </c>
      <c r="B133" s="14" t="s">
        <v>196</v>
      </c>
      <c r="C133" s="14" t="s">
        <v>181</v>
      </c>
      <c r="D133" s="15" t="s">
        <v>21</v>
      </c>
      <c r="E133" s="16">
        <v>2</v>
      </c>
      <c r="F133" s="26"/>
      <c r="G133" s="18"/>
      <c r="H133" s="19"/>
    </row>
    <row r="134" ht="45" customHeight="1" spans="1:8">
      <c r="A134" s="13">
        <f t="shared" si="8"/>
        <v>131</v>
      </c>
      <c r="B134" s="14" t="s">
        <v>197</v>
      </c>
      <c r="C134" s="14" t="s">
        <v>181</v>
      </c>
      <c r="D134" s="15" t="s">
        <v>21</v>
      </c>
      <c r="E134" s="16">
        <v>10</v>
      </c>
      <c r="F134" s="26"/>
      <c r="G134" s="18"/>
      <c r="H134" s="19"/>
    </row>
    <row r="135" ht="45" customHeight="1" spans="1:8">
      <c r="A135" s="13">
        <f t="shared" si="8"/>
        <v>132</v>
      </c>
      <c r="B135" s="14" t="s">
        <v>198</v>
      </c>
      <c r="C135" s="14" t="s">
        <v>181</v>
      </c>
      <c r="D135" s="15" t="s">
        <v>21</v>
      </c>
      <c r="E135" s="16">
        <v>2</v>
      </c>
      <c r="F135" s="26"/>
      <c r="G135" s="18"/>
      <c r="H135" s="19"/>
    </row>
    <row r="136" ht="45" customHeight="1" spans="1:8">
      <c r="A136" s="13">
        <f t="shared" si="8"/>
        <v>133</v>
      </c>
      <c r="B136" s="14" t="s">
        <v>199</v>
      </c>
      <c r="C136" s="14" t="s">
        <v>181</v>
      </c>
      <c r="D136" s="15" t="s">
        <v>21</v>
      </c>
      <c r="E136" s="16">
        <v>5</v>
      </c>
      <c r="F136" s="26"/>
      <c r="G136" s="18"/>
      <c r="H136" s="19"/>
    </row>
    <row r="137" ht="45" customHeight="1" spans="1:8">
      <c r="A137" s="13">
        <f t="shared" si="8"/>
        <v>134</v>
      </c>
      <c r="B137" s="14" t="s">
        <v>200</v>
      </c>
      <c r="C137" s="14" t="s">
        <v>181</v>
      </c>
      <c r="D137" s="15" t="s">
        <v>21</v>
      </c>
      <c r="E137" s="16">
        <v>1</v>
      </c>
      <c r="F137" s="26"/>
      <c r="G137" s="18"/>
      <c r="H137" s="19"/>
    </row>
    <row r="138" ht="45" customHeight="1" spans="1:8">
      <c r="A138" s="13">
        <f t="shared" si="8"/>
        <v>135</v>
      </c>
      <c r="B138" s="14" t="s">
        <v>201</v>
      </c>
      <c r="C138" s="14" t="s">
        <v>181</v>
      </c>
      <c r="D138" s="15" t="s">
        <v>21</v>
      </c>
      <c r="E138" s="16">
        <v>2</v>
      </c>
      <c r="F138" s="26"/>
      <c r="G138" s="18"/>
      <c r="H138" s="19"/>
    </row>
    <row r="139" ht="45" customHeight="1" spans="1:8">
      <c r="A139" s="13">
        <f t="shared" si="8"/>
        <v>136</v>
      </c>
      <c r="B139" s="14" t="s">
        <v>202</v>
      </c>
      <c r="C139" s="14" t="s">
        <v>181</v>
      </c>
      <c r="D139" s="15" t="s">
        <v>21</v>
      </c>
      <c r="E139" s="16">
        <v>2</v>
      </c>
      <c r="F139" s="26"/>
      <c r="G139" s="18"/>
      <c r="H139" s="19"/>
    </row>
    <row r="140" ht="45" customHeight="1" spans="1:8">
      <c r="A140" s="13">
        <f t="shared" si="8"/>
        <v>137</v>
      </c>
      <c r="B140" s="14" t="s">
        <v>203</v>
      </c>
      <c r="C140" s="14" t="s">
        <v>204</v>
      </c>
      <c r="D140" s="15" t="s">
        <v>21</v>
      </c>
      <c r="E140" s="16">
        <v>10</v>
      </c>
      <c r="F140" s="26"/>
      <c r="G140" s="18"/>
      <c r="H140" s="19"/>
    </row>
    <row r="141" ht="45" customHeight="1" spans="1:8">
      <c r="A141" s="13">
        <f t="shared" si="8"/>
        <v>138</v>
      </c>
      <c r="B141" s="14" t="s">
        <v>205</v>
      </c>
      <c r="C141" s="14" t="s">
        <v>181</v>
      </c>
      <c r="D141" s="15" t="s">
        <v>21</v>
      </c>
      <c r="E141" s="16">
        <v>3</v>
      </c>
      <c r="F141" s="26"/>
      <c r="G141" s="18"/>
      <c r="H141" s="19"/>
    </row>
    <row r="142" ht="45" customHeight="1" spans="1:8">
      <c r="A142" s="13">
        <f t="shared" si="8"/>
        <v>139</v>
      </c>
      <c r="B142" s="14" t="s">
        <v>206</v>
      </c>
      <c r="C142" s="14" t="s">
        <v>181</v>
      </c>
      <c r="D142" s="15" t="s">
        <v>21</v>
      </c>
      <c r="E142" s="16">
        <v>2</v>
      </c>
      <c r="F142" s="26"/>
      <c r="G142" s="18"/>
      <c r="H142" s="19"/>
    </row>
    <row r="143" ht="45" customHeight="1" spans="1:8">
      <c r="A143" s="13">
        <f t="shared" si="8"/>
        <v>140</v>
      </c>
      <c r="B143" s="14" t="s">
        <v>207</v>
      </c>
      <c r="C143" s="14" t="s">
        <v>181</v>
      </c>
      <c r="D143" s="15" t="s">
        <v>21</v>
      </c>
      <c r="E143" s="16">
        <v>5</v>
      </c>
      <c r="F143" s="26"/>
      <c r="G143" s="18"/>
      <c r="H143" s="19"/>
    </row>
    <row r="144" ht="27" customHeight="1" spans="1:8">
      <c r="A144" s="13">
        <f t="shared" si="8"/>
        <v>141</v>
      </c>
      <c r="B144" s="14" t="s">
        <v>208</v>
      </c>
      <c r="C144" s="14" t="s">
        <v>209</v>
      </c>
      <c r="D144" s="15" t="s">
        <v>68</v>
      </c>
      <c r="E144" s="16">
        <f>57.6+14.08</f>
        <v>71.68</v>
      </c>
      <c r="F144" s="26"/>
      <c r="G144" s="18"/>
      <c r="H144" s="19"/>
    </row>
    <row r="145" ht="28" customHeight="1" spans="1:8">
      <c r="A145" s="13">
        <f t="shared" si="8"/>
        <v>142</v>
      </c>
      <c r="B145" s="27"/>
      <c r="C145" s="27" t="s">
        <v>210</v>
      </c>
      <c r="D145" s="14"/>
      <c r="E145" s="15"/>
      <c r="F145" s="26"/>
      <c r="G145" s="18"/>
      <c r="H145" s="19"/>
    </row>
    <row r="146" ht="55" customHeight="1" spans="1:8">
      <c r="A146" s="13">
        <f t="shared" si="8"/>
        <v>143</v>
      </c>
      <c r="B146" s="14" t="s">
        <v>211</v>
      </c>
      <c r="C146" s="14" t="s">
        <v>142</v>
      </c>
      <c r="D146" s="15" t="s">
        <v>62</v>
      </c>
      <c r="E146" s="16">
        <v>9</v>
      </c>
      <c r="F146" s="26"/>
      <c r="G146" s="18"/>
      <c r="H146" s="19"/>
    </row>
    <row r="147" ht="55" customHeight="1" spans="1:8">
      <c r="A147" s="13">
        <f t="shared" si="8"/>
        <v>144</v>
      </c>
      <c r="B147" s="14" t="s">
        <v>212</v>
      </c>
      <c r="C147" s="14" t="s">
        <v>142</v>
      </c>
      <c r="D147" s="15" t="s">
        <v>62</v>
      </c>
      <c r="E147" s="16">
        <v>10</v>
      </c>
      <c r="F147" s="26"/>
      <c r="G147" s="18"/>
      <c r="H147" s="19"/>
    </row>
    <row r="148" ht="55" customHeight="1" spans="1:8">
      <c r="A148" s="13">
        <f t="shared" si="8"/>
        <v>145</v>
      </c>
      <c r="B148" s="14" t="s">
        <v>213</v>
      </c>
      <c r="C148" s="14" t="s">
        <v>142</v>
      </c>
      <c r="D148" s="15" t="s">
        <v>62</v>
      </c>
      <c r="E148" s="16">
        <v>2</v>
      </c>
      <c r="F148" s="26"/>
      <c r="G148" s="18"/>
      <c r="H148" s="19"/>
    </row>
    <row r="149" ht="28" customHeight="1" spans="1:8">
      <c r="A149" s="13">
        <f t="shared" si="8"/>
        <v>146</v>
      </c>
      <c r="B149" s="14"/>
      <c r="C149" s="20" t="s">
        <v>214</v>
      </c>
      <c r="D149" s="15"/>
      <c r="E149" s="16"/>
      <c r="F149" s="22"/>
      <c r="G149" s="18"/>
      <c r="H149" s="19"/>
    </row>
    <row r="150" ht="88" customHeight="1" spans="1:8">
      <c r="A150" s="13">
        <f t="shared" si="8"/>
        <v>147</v>
      </c>
      <c r="B150" s="14" t="s">
        <v>215</v>
      </c>
      <c r="C150" s="14" t="s">
        <v>166</v>
      </c>
      <c r="D150" s="15" t="s">
        <v>17</v>
      </c>
      <c r="E150" s="16">
        <v>345</v>
      </c>
      <c r="F150" s="26"/>
      <c r="G150" s="18"/>
      <c r="H150" s="19"/>
    </row>
    <row r="151" ht="88" customHeight="1" spans="1:8">
      <c r="A151" s="13">
        <f t="shared" si="8"/>
        <v>148</v>
      </c>
      <c r="B151" s="14" t="s">
        <v>216</v>
      </c>
      <c r="C151" s="14" t="s">
        <v>166</v>
      </c>
      <c r="D151" s="15" t="s">
        <v>17</v>
      </c>
      <c r="E151" s="16">
        <v>1056</v>
      </c>
      <c r="F151" s="26"/>
      <c r="G151" s="18"/>
      <c r="H151" s="19"/>
    </row>
    <row r="152" ht="88" customHeight="1" spans="1:8">
      <c r="A152" s="13">
        <f t="shared" si="8"/>
        <v>149</v>
      </c>
      <c r="B152" s="14" t="s">
        <v>217</v>
      </c>
      <c r="C152" s="14" t="s">
        <v>175</v>
      </c>
      <c r="D152" s="15" t="s">
        <v>17</v>
      </c>
      <c r="E152" s="16">
        <v>7</v>
      </c>
      <c r="F152" s="26"/>
      <c r="G152" s="18"/>
      <c r="H152" s="19"/>
    </row>
    <row r="153" ht="45" customHeight="1" spans="1:8">
      <c r="A153" s="13">
        <f t="shared" si="8"/>
        <v>150</v>
      </c>
      <c r="B153" s="14" t="s">
        <v>218</v>
      </c>
      <c r="C153" s="14" t="s">
        <v>181</v>
      </c>
      <c r="D153" s="15" t="s">
        <v>21</v>
      </c>
      <c r="E153" s="16">
        <v>4</v>
      </c>
      <c r="F153" s="26"/>
      <c r="G153" s="18"/>
      <c r="H153" s="19"/>
    </row>
    <row r="154" ht="45" customHeight="1" spans="1:8">
      <c r="A154" s="13">
        <f t="shared" si="8"/>
        <v>151</v>
      </c>
      <c r="B154" s="14" t="s">
        <v>219</v>
      </c>
      <c r="C154" s="14" t="s">
        <v>181</v>
      </c>
      <c r="D154" s="15" t="s">
        <v>21</v>
      </c>
      <c r="E154" s="16">
        <v>3</v>
      </c>
      <c r="F154" s="26"/>
      <c r="G154" s="18"/>
      <c r="H154" s="19"/>
    </row>
    <row r="155" ht="45" customHeight="1" spans="1:8">
      <c r="A155" s="13">
        <f t="shared" si="8"/>
        <v>152</v>
      </c>
      <c r="B155" s="14" t="s">
        <v>220</v>
      </c>
      <c r="C155" s="14" t="s">
        <v>181</v>
      </c>
      <c r="D155" s="15" t="s">
        <v>21</v>
      </c>
      <c r="E155" s="16">
        <v>1</v>
      </c>
      <c r="F155" s="26"/>
      <c r="G155" s="18"/>
      <c r="H155" s="19"/>
    </row>
    <row r="156" ht="45" customHeight="1" spans="1:8">
      <c r="A156" s="13">
        <f t="shared" si="8"/>
        <v>153</v>
      </c>
      <c r="B156" s="14" t="s">
        <v>221</v>
      </c>
      <c r="C156" s="14" t="s">
        <v>181</v>
      </c>
      <c r="D156" s="15" t="s">
        <v>21</v>
      </c>
      <c r="E156" s="16">
        <v>3</v>
      </c>
      <c r="F156" s="26"/>
      <c r="G156" s="18"/>
      <c r="H156" s="19"/>
    </row>
    <row r="157" ht="45" customHeight="1" spans="1:8">
      <c r="A157" s="13">
        <f t="shared" si="8"/>
        <v>154</v>
      </c>
      <c r="B157" s="14" t="s">
        <v>222</v>
      </c>
      <c r="C157" s="14" t="s">
        <v>181</v>
      </c>
      <c r="D157" s="15" t="s">
        <v>21</v>
      </c>
      <c r="E157" s="16">
        <v>3</v>
      </c>
      <c r="F157" s="26"/>
      <c r="G157" s="18"/>
      <c r="H157" s="19"/>
    </row>
    <row r="158" ht="45" customHeight="1" spans="1:8">
      <c r="A158" s="13">
        <f t="shared" si="8"/>
        <v>155</v>
      </c>
      <c r="B158" s="14" t="s">
        <v>223</v>
      </c>
      <c r="C158" s="14" t="s">
        <v>181</v>
      </c>
      <c r="D158" s="15" t="s">
        <v>21</v>
      </c>
      <c r="E158" s="16">
        <v>1</v>
      </c>
      <c r="F158" s="26"/>
      <c r="G158" s="18"/>
      <c r="H158" s="19"/>
    </row>
    <row r="159" ht="45" customHeight="1" spans="1:8">
      <c r="A159" s="13">
        <f t="shared" si="8"/>
        <v>156</v>
      </c>
      <c r="B159" s="14" t="s">
        <v>224</v>
      </c>
      <c r="C159" s="14" t="s">
        <v>181</v>
      </c>
      <c r="D159" s="15" t="s">
        <v>21</v>
      </c>
      <c r="E159" s="16">
        <v>1</v>
      </c>
      <c r="F159" s="26"/>
      <c r="G159" s="18"/>
      <c r="H159" s="19"/>
    </row>
    <row r="160" ht="45" customHeight="1" spans="1:8">
      <c r="A160" s="13">
        <f t="shared" si="8"/>
        <v>157</v>
      </c>
      <c r="B160" s="14" t="s">
        <v>187</v>
      </c>
      <c r="C160" s="14" t="s">
        <v>181</v>
      </c>
      <c r="D160" s="15" t="s">
        <v>21</v>
      </c>
      <c r="E160" s="16">
        <v>1</v>
      </c>
      <c r="F160" s="26"/>
      <c r="G160" s="18"/>
      <c r="H160" s="19"/>
    </row>
    <row r="161" ht="45" customHeight="1" spans="1:11">
      <c r="A161" s="13">
        <f t="shared" si="8"/>
        <v>158</v>
      </c>
      <c r="B161" s="14" t="s">
        <v>225</v>
      </c>
      <c r="C161" s="14" t="s">
        <v>181</v>
      </c>
      <c r="D161" s="15" t="s">
        <v>21</v>
      </c>
      <c r="E161" s="16">
        <v>2</v>
      </c>
      <c r="F161" s="26"/>
      <c r="G161" s="18"/>
      <c r="H161" s="19"/>
    </row>
    <row r="162" ht="45" customHeight="1" spans="1:11">
      <c r="A162" s="13">
        <f t="shared" si="8"/>
        <v>159</v>
      </c>
      <c r="B162" s="14" t="s">
        <v>226</v>
      </c>
      <c r="C162" s="14" t="s">
        <v>181</v>
      </c>
      <c r="D162" s="15" t="s">
        <v>21</v>
      </c>
      <c r="E162" s="16">
        <v>5</v>
      </c>
      <c r="F162" s="26"/>
      <c r="G162" s="18"/>
      <c r="H162" s="19"/>
    </row>
    <row r="163" ht="45" customHeight="1" spans="1:11">
      <c r="A163" s="13">
        <f t="shared" si="8"/>
        <v>160</v>
      </c>
      <c r="B163" s="14" t="s">
        <v>227</v>
      </c>
      <c r="C163" s="14" t="s">
        <v>181</v>
      </c>
      <c r="D163" s="15" t="s">
        <v>21</v>
      </c>
      <c r="E163" s="16">
        <v>1</v>
      </c>
      <c r="F163" s="26"/>
      <c r="G163" s="18"/>
      <c r="H163" s="19"/>
    </row>
    <row r="164" ht="45" customHeight="1" spans="1:11">
      <c r="A164" s="13">
        <f t="shared" si="8"/>
        <v>161</v>
      </c>
      <c r="B164" s="14" t="s">
        <v>228</v>
      </c>
      <c r="C164" s="14" t="s">
        <v>181</v>
      </c>
      <c r="D164" s="15" t="s">
        <v>21</v>
      </c>
      <c r="E164" s="16">
        <v>4</v>
      </c>
      <c r="F164" s="26"/>
      <c r="G164" s="18"/>
      <c r="H164" s="19"/>
    </row>
    <row r="165" ht="45" customHeight="1" spans="1:11">
      <c r="A165" s="13">
        <f t="shared" si="8"/>
        <v>162</v>
      </c>
      <c r="B165" s="14" t="s">
        <v>229</v>
      </c>
      <c r="C165" s="14" t="s">
        <v>181</v>
      </c>
      <c r="D165" s="15" t="s">
        <v>21</v>
      </c>
      <c r="E165" s="16">
        <v>4</v>
      </c>
      <c r="F165" s="26"/>
      <c r="G165" s="18"/>
      <c r="H165" s="19"/>
    </row>
    <row r="166" ht="43" customHeight="1" spans="1:11">
      <c r="A166" s="13">
        <f t="shared" si="8"/>
        <v>163</v>
      </c>
      <c r="B166" s="14" t="s">
        <v>230</v>
      </c>
      <c r="C166" s="14" t="s">
        <v>181</v>
      </c>
      <c r="D166" s="15" t="s">
        <v>21</v>
      </c>
      <c r="E166" s="16">
        <v>1</v>
      </c>
      <c r="F166" s="26"/>
      <c r="G166" s="18"/>
      <c r="H166" s="19"/>
    </row>
    <row r="167" ht="43" customHeight="1" spans="1:11">
      <c r="A167" s="13">
        <f t="shared" si="8"/>
        <v>164</v>
      </c>
      <c r="B167" s="14" t="s">
        <v>231</v>
      </c>
      <c r="C167" s="14" t="s">
        <v>181</v>
      </c>
      <c r="D167" s="15" t="s">
        <v>21</v>
      </c>
      <c r="E167" s="16">
        <v>2</v>
      </c>
      <c r="F167" s="26"/>
      <c r="G167" s="18"/>
      <c r="H167" s="19"/>
    </row>
    <row r="168" ht="43" customHeight="1" spans="1:11">
      <c r="A168" s="13">
        <f t="shared" si="8"/>
        <v>165</v>
      </c>
      <c r="B168" s="14" t="s">
        <v>232</v>
      </c>
      <c r="C168" s="14" t="s">
        <v>181</v>
      </c>
      <c r="D168" s="15" t="s">
        <v>21</v>
      </c>
      <c r="E168" s="16">
        <v>1</v>
      </c>
      <c r="F168" s="26"/>
      <c r="G168" s="18"/>
      <c r="H168" s="19"/>
    </row>
    <row r="169" ht="43" customHeight="1" spans="1:11">
      <c r="A169" s="13">
        <f t="shared" si="8"/>
        <v>166</v>
      </c>
      <c r="B169" s="14" t="s">
        <v>233</v>
      </c>
      <c r="C169" s="14" t="s">
        <v>181</v>
      </c>
      <c r="D169" s="15" t="s">
        <v>21</v>
      </c>
      <c r="E169" s="16">
        <v>1</v>
      </c>
      <c r="F169" s="26"/>
      <c r="G169" s="18"/>
      <c r="H169" s="19"/>
    </row>
    <row r="170" ht="43" customHeight="1" spans="1:11">
      <c r="A170" s="13">
        <f t="shared" ref="A170:A179" si="9">ROW()-3</f>
        <v>167</v>
      </c>
      <c r="B170" s="14" t="s">
        <v>234</v>
      </c>
      <c r="C170" s="14" t="s">
        <v>181</v>
      </c>
      <c r="D170" s="15" t="s">
        <v>21</v>
      </c>
      <c r="E170" s="16">
        <v>4</v>
      </c>
      <c r="F170" s="26"/>
      <c r="G170" s="18"/>
      <c r="H170" s="19"/>
    </row>
    <row r="171" ht="43" customHeight="1" spans="1:11">
      <c r="A171" s="13">
        <f t="shared" si="9"/>
        <v>168</v>
      </c>
      <c r="B171" s="14" t="s">
        <v>235</v>
      </c>
      <c r="C171" s="14" t="s">
        <v>181</v>
      </c>
      <c r="D171" s="15" t="s">
        <v>21</v>
      </c>
      <c r="E171" s="16">
        <v>2</v>
      </c>
      <c r="F171" s="26"/>
      <c r="G171" s="18"/>
      <c r="H171" s="19"/>
    </row>
    <row r="172" ht="43" customHeight="1" spans="1:11">
      <c r="A172" s="13">
        <f t="shared" si="9"/>
        <v>169</v>
      </c>
      <c r="B172" s="14" t="s">
        <v>236</v>
      </c>
      <c r="C172" s="14" t="s">
        <v>181</v>
      </c>
      <c r="D172" s="15" t="s">
        <v>21</v>
      </c>
      <c r="E172" s="16">
        <v>2</v>
      </c>
      <c r="F172" s="26"/>
      <c r="G172" s="18"/>
      <c r="H172" s="19"/>
      <c r="K172" s="32"/>
    </row>
    <row r="173" ht="43" customHeight="1" spans="1:11">
      <c r="A173" s="13">
        <f t="shared" si="9"/>
        <v>170</v>
      </c>
      <c r="B173" s="14" t="s">
        <v>237</v>
      </c>
      <c r="C173" s="14" t="s">
        <v>181</v>
      </c>
      <c r="D173" s="15" t="s">
        <v>21</v>
      </c>
      <c r="E173" s="16">
        <v>5</v>
      </c>
      <c r="F173" s="26"/>
      <c r="G173" s="18"/>
      <c r="H173" s="19"/>
      <c r="K173" s="32"/>
    </row>
    <row r="174" ht="43" customHeight="1" spans="1:11">
      <c r="A174" s="13">
        <f t="shared" si="9"/>
        <v>171</v>
      </c>
      <c r="B174" s="14" t="s">
        <v>238</v>
      </c>
      <c r="C174" s="14" t="s">
        <v>181</v>
      </c>
      <c r="D174" s="15" t="s">
        <v>21</v>
      </c>
      <c r="E174" s="16">
        <v>1</v>
      </c>
      <c r="F174" s="26"/>
      <c r="G174" s="18"/>
      <c r="H174" s="19"/>
    </row>
    <row r="175" ht="56" customHeight="1" spans="1:11">
      <c r="A175" s="13">
        <f t="shared" si="9"/>
        <v>172</v>
      </c>
      <c r="B175" s="14" t="s">
        <v>239</v>
      </c>
      <c r="C175" s="14" t="s">
        <v>240</v>
      </c>
      <c r="D175" s="15" t="s">
        <v>62</v>
      </c>
      <c r="E175" s="16">
        <v>8</v>
      </c>
      <c r="F175" s="26"/>
      <c r="G175" s="18"/>
      <c r="H175" s="19"/>
    </row>
    <row r="176" ht="32" customHeight="1" spans="1:11">
      <c r="A176" s="13">
        <f t="shared" si="9"/>
        <v>173</v>
      </c>
      <c r="B176" s="33" t="s">
        <v>241</v>
      </c>
      <c r="C176" s="33" t="s">
        <v>242</v>
      </c>
      <c r="D176" s="34" t="s">
        <v>243</v>
      </c>
      <c r="E176" s="35">
        <f>5*230</f>
        <v>1150</v>
      </c>
      <c r="F176" s="26"/>
      <c r="G176" s="18"/>
      <c r="H176" s="19"/>
    </row>
    <row r="177" ht="35" customHeight="1" spans="1:8">
      <c r="A177" s="13">
        <f t="shared" si="9"/>
        <v>174</v>
      </c>
      <c r="B177" s="33" t="s">
        <v>244</v>
      </c>
      <c r="C177" s="33" t="s">
        <v>245</v>
      </c>
      <c r="D177" s="34" t="s">
        <v>243</v>
      </c>
      <c r="E177" s="35">
        <v>10</v>
      </c>
      <c r="F177" s="26"/>
      <c r="G177" s="18"/>
      <c r="H177" s="19"/>
    </row>
    <row r="178" ht="35" customHeight="1" spans="1:8">
      <c r="A178" s="13">
        <f t="shared" si="9"/>
        <v>175</v>
      </c>
      <c r="B178" s="36" t="s">
        <v>246</v>
      </c>
      <c r="C178" s="37"/>
      <c r="D178" s="34"/>
      <c r="E178" s="38"/>
      <c r="F178" s="39"/>
      <c r="G178" s="38"/>
      <c r="H178" s="19"/>
    </row>
    <row r="179" ht="35" customHeight="1" spans="1:8">
      <c r="A179" s="40" t="s">
        <v>247</v>
      </c>
      <c r="B179" s="40"/>
      <c r="C179" s="40"/>
      <c r="D179" s="40"/>
      <c r="E179" s="40"/>
      <c r="F179" s="40"/>
      <c r="G179" s="41"/>
      <c r="H179" s="40"/>
    </row>
    <row r="180" ht="35" customHeight="1" spans="1:8">
      <c r="A180" s="40" t="s">
        <v>248</v>
      </c>
      <c r="B180" s="40"/>
      <c r="C180" s="40"/>
      <c r="D180" s="40"/>
      <c r="E180" s="40"/>
      <c r="F180" s="40"/>
      <c r="G180" s="41"/>
      <c r="H180" s="40"/>
    </row>
    <row r="181" ht="35" customHeight="1" spans="1:8">
      <c r="A181" s="40" t="s">
        <v>249</v>
      </c>
      <c r="B181" s="40"/>
      <c r="C181" s="40"/>
      <c r="D181" s="40"/>
      <c r="E181" s="40"/>
      <c r="F181" s="40"/>
      <c r="G181" s="41"/>
      <c r="H181" s="40"/>
    </row>
    <row r="182" ht="35" customHeight="1" spans="1:8">
      <c r="A182" s="40" t="s">
        <v>250</v>
      </c>
      <c r="B182" s="40"/>
      <c r="C182" s="40"/>
      <c r="D182" s="40"/>
      <c r="E182" s="40"/>
      <c r="F182" s="40"/>
      <c r="G182" s="41"/>
      <c r="H182" s="40"/>
    </row>
    <row r="183" ht="40" customHeight="1" spans="1:8">
      <c r="B183" s="42"/>
      <c r="C183" s="42"/>
      <c r="D183" s="42"/>
      <c r="E183" s="42"/>
      <c r="F183" s="42"/>
      <c r="G183" s="42"/>
      <c r="H183" s="42"/>
    </row>
    <row r="184" ht="40" customHeight="1" spans="1:8">
      <c r="B184" s="42"/>
      <c r="C184" s="42"/>
      <c r="D184" s="42"/>
      <c r="E184" s="42"/>
      <c r="F184" s="42"/>
      <c r="G184" s="42"/>
      <c r="H184" s="42"/>
    </row>
    <row r="185" ht="93" customHeight="1" spans="1:8">
      <c r="A185" s="43"/>
      <c r="B185" s="44"/>
      <c r="C185" s="44"/>
      <c r="D185" s="45"/>
      <c r="E185" s="46"/>
      <c r="F185" s="47"/>
      <c r="G185" s="48"/>
    </row>
    <row r="186" ht="93" customHeight="1" spans="1:8">
      <c r="A186" s="43"/>
      <c r="B186" s="44"/>
      <c r="C186" s="44"/>
      <c r="D186" s="45"/>
      <c r="E186" s="46"/>
      <c r="F186" s="47"/>
      <c r="G186" s="48"/>
    </row>
    <row r="187" ht="93" customHeight="1" spans="1:8">
      <c r="A187" s="43"/>
      <c r="B187" s="44"/>
      <c r="C187" s="44"/>
      <c r="D187" s="45"/>
      <c r="E187" s="46"/>
      <c r="F187" s="47"/>
      <c r="G187" s="48"/>
    </row>
    <row r="188" ht="93" customHeight="1" spans="1:8">
      <c r="A188" s="43"/>
      <c r="B188" s="44"/>
      <c r="C188" s="44"/>
      <c r="D188" s="45"/>
      <c r="E188" s="46"/>
      <c r="F188" s="47"/>
      <c r="G188" s="48"/>
    </row>
  </sheetData>
  <mergeCells count="7">
    <mergeCell ref="A1:H1"/>
    <mergeCell ref="A179:H179"/>
    <mergeCell ref="A180:H180"/>
    <mergeCell ref="A181:H181"/>
    <mergeCell ref="A182:H182"/>
    <mergeCell ref="B183:H183"/>
    <mergeCell ref="B184:H184"/>
  </mergeCells>
  <pageMargins left="0.700694444444445" right="0.700694444444445" top="0.66875" bottom="0.590277777777778" header="0.298611111111111" footer="0.298611111111111"/>
  <pageSetup paperSize="9" orientation="landscape" horizontalDpi="600"/>
  <headerFooter>
    <oddFooter>&amp;C第 &amp;P 页，共 &amp;N 页</oddFooter>
  </headerFooter>
  <rowBreaks count="1" manualBreakCount="1">
    <brk id="80"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55" sqref="A155:A16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55" sqref="A155:A160"/>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秋末冬将至</cp:lastModifiedBy>
  <dcterms:created xsi:type="dcterms:W3CDTF">2023-05-12T11:15:00Z</dcterms:created>
  <dcterms:modified xsi:type="dcterms:W3CDTF">2025-12-01T09:16:06Z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D1E05309F47F48E888E925541D3A0FC9_12</vt:lpwstr>
  </property>
</Properties>
</file>